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KARINA_GARCIA\TRABAJO KARINA\BOLETINES\3.- BOLETINES SEGMENTACION MAYO 2015\2019\PATRIMONIO TECNICO 2019\12. DICIEMBRE 2019\2. MUTUALISTAS\"/>
    </mc:Choice>
  </mc:AlternateContent>
  <bookViews>
    <workbookView xWindow="0" yWindow="0" windowWidth="23040" windowHeight="8808" tabRatio="851"/>
  </bookViews>
  <sheets>
    <sheet name="ÍNDICE" sheetId="1" r:id="rId1"/>
    <sheet name="NOTA MEDOLÓGICA " sheetId="3" r:id="rId2"/>
    <sheet name="ENE_2019" sheetId="31" r:id="rId3"/>
    <sheet name="FEB_2019" sheetId="32" r:id="rId4"/>
    <sheet name="MAR_2019" sheetId="33" r:id="rId5"/>
    <sheet name="ABR_2019" sheetId="34" r:id="rId6"/>
    <sheet name="MAY_2019" sheetId="35" r:id="rId7"/>
    <sheet name="JUN_2019" sheetId="36" r:id="rId8"/>
    <sheet name="JUL_2019" sheetId="37" r:id="rId9"/>
    <sheet name="AGO_2019" sheetId="38" r:id="rId10"/>
    <sheet name="SEP_2019" sheetId="39" r:id="rId11"/>
    <sheet name="OCT_2019" sheetId="40" r:id="rId12"/>
    <sheet name="NOV_2019" sheetId="41" r:id="rId13"/>
    <sheet name="DIC_2019" sheetId="42" r:id="rId14"/>
  </sheets>
  <externalReferences>
    <externalReference r:id="rId15"/>
  </externalReferences>
  <definedNames>
    <definedName name="_30_nov_14" localSheetId="5">[1]ÍNDICE!#REF!</definedName>
    <definedName name="_30_nov_14" localSheetId="9">[1]ÍNDICE!#REF!</definedName>
    <definedName name="_30_nov_14" localSheetId="13">[1]ÍNDICE!#REF!</definedName>
    <definedName name="_30_nov_14" localSheetId="2">[1]ÍNDICE!#REF!</definedName>
    <definedName name="_30_nov_14" localSheetId="3">[1]ÍNDICE!#REF!</definedName>
    <definedName name="_30_nov_14" localSheetId="8">[1]ÍNDICE!#REF!</definedName>
    <definedName name="_30_nov_14" localSheetId="7">[1]ÍNDICE!#REF!</definedName>
    <definedName name="_30_nov_14" localSheetId="4">[1]ÍNDICE!#REF!</definedName>
    <definedName name="_30_nov_14" localSheetId="6">[1]ÍNDICE!#REF!</definedName>
    <definedName name="_30_nov_14" localSheetId="1">[1]ÍNDICE!#REF!</definedName>
    <definedName name="_30_nov_14" localSheetId="12">[1]ÍNDICE!#REF!</definedName>
    <definedName name="_30_nov_14" localSheetId="11">[1]ÍNDICE!#REF!</definedName>
    <definedName name="_30_nov_14" localSheetId="10">[1]ÍNDICE!#REF!</definedName>
    <definedName name="_30_nov_14">[1]ÍNDICE!#REF!</definedName>
    <definedName name="JUL_2019" localSheetId="9">[1]ÍNDICE!#REF!</definedName>
    <definedName name="JUL_2019" localSheetId="13">[1]ÍNDICE!#REF!</definedName>
    <definedName name="JUL_2019" localSheetId="12">[1]ÍNDICE!#REF!</definedName>
    <definedName name="JUL_2019" localSheetId="11">[1]ÍNDICE!#REF!</definedName>
    <definedName name="JUL_2019" localSheetId="10">[1]ÍNDICE!#REF!</definedName>
    <definedName name="JUL_2019">[1]ÍNDICE!#REF!</definedName>
    <definedName name="Noviembre" localSheetId="13">[1]ÍNDICE!#REF!</definedName>
    <definedName name="Noviembre">[1]ÍNDICE!#REF!</definedName>
    <definedName name="OCTUBRE" localSheetId="13">[1]ÍNDICE!#REF!</definedName>
    <definedName name="OCTUBRE" localSheetId="12">[1]ÍNDICE!#REF!</definedName>
    <definedName name="OCTUBRE">[1]ÍNDICE!#REF!</definedName>
    <definedName name="SEPTIEMBRE" localSheetId="13">[1]ÍNDICE!#REF!</definedName>
    <definedName name="SEPTIEMBRE" localSheetId="12">[1]ÍNDICE!#REF!</definedName>
    <definedName name="SEPTIEMBRE" localSheetId="11">[1]ÍNDICE!#REF!</definedName>
    <definedName name="SEPTIEMBRE">[1]ÍNDICE!#REF!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42" l="1"/>
  <c r="G14" i="42"/>
  <c r="F14" i="42"/>
  <c r="E14" i="42"/>
  <c r="D14" i="42"/>
  <c r="I14" i="41" l="1"/>
  <c r="G14" i="41"/>
  <c r="F14" i="41"/>
  <c r="D14" i="41"/>
  <c r="E14" i="41"/>
  <c r="F10" i="40" l="1"/>
  <c r="I14" i="40"/>
  <c r="G14" i="40"/>
  <c r="E14" i="40"/>
  <c r="D14" i="40"/>
  <c r="F13" i="40"/>
  <c r="F12" i="40"/>
  <c r="F11" i="40"/>
  <c r="F14" i="40" l="1"/>
  <c r="F13" i="38"/>
  <c r="F12" i="38"/>
  <c r="F11" i="38"/>
  <c r="F10" i="38"/>
  <c r="D14" i="39"/>
  <c r="F14" i="39"/>
  <c r="I14" i="39"/>
  <c r="G14" i="39"/>
  <c r="E14" i="39"/>
  <c r="D14" i="38" l="1"/>
  <c r="I14" i="38" l="1"/>
  <c r="G14" i="38"/>
  <c r="F14" i="38"/>
  <c r="E14" i="38"/>
  <c r="I14" i="37" l="1"/>
  <c r="G14" i="37"/>
  <c r="E14" i="37"/>
  <c r="D14" i="37"/>
  <c r="F14" i="37"/>
  <c r="F13" i="36" l="1"/>
  <c r="F12" i="36"/>
  <c r="F11" i="36"/>
  <c r="F10" i="36"/>
  <c r="F14" i="36" s="1"/>
  <c r="I14" i="36"/>
  <c r="G14" i="36"/>
  <c r="E14" i="36"/>
  <c r="D14" i="36"/>
  <c r="I14" i="35" l="1"/>
  <c r="G14" i="35"/>
  <c r="F14" i="35"/>
  <c r="E14" i="35"/>
  <c r="D14" i="35"/>
  <c r="I14" i="33" l="1"/>
  <c r="G14" i="33"/>
  <c r="I14" i="34"/>
  <c r="G14" i="34"/>
  <c r="F14" i="34"/>
  <c r="E14" i="34"/>
  <c r="D14" i="34"/>
  <c r="F14" i="33" l="1"/>
  <c r="E14" i="33"/>
  <c r="D14" i="33"/>
  <c r="I14" i="32" l="1"/>
  <c r="G14" i="32"/>
  <c r="F14" i="32"/>
  <c r="E14" i="32"/>
  <c r="D14" i="32"/>
  <c r="I14" i="31" l="1"/>
  <c r="G14" i="31"/>
  <c r="F14" i="31"/>
  <c r="E14" i="31"/>
  <c r="D14" i="31"/>
</calcChain>
</file>

<file path=xl/sharedStrings.xml><?xml version="1.0" encoding="utf-8"?>
<sst xmlns="http://schemas.openxmlformats.org/spreadsheetml/2006/main" count="395" uniqueCount="62">
  <si>
    <t>PATRIMONIO TÉCNICO Y LOS ACTIVOS Y CONTINGENTES PONDERADOS POR RIESGO</t>
  </si>
  <si>
    <t>ÍNDICE</t>
  </si>
  <si>
    <t xml:space="preserve">PRESENTACIÓN </t>
  </si>
  <si>
    <t xml:space="preserve">SERIE MENSUAL DE PATRIMONIO TÉCNICO </t>
  </si>
  <si>
    <t>Menú Principal</t>
  </si>
  <si>
    <t xml:space="preserve"> PATRIMONIO TÉCNICO Y LOS ACTIVOS Y CONTINGENTES PONDERADOS POR RIESGO :</t>
  </si>
  <si>
    <t>(En dólares)</t>
  </si>
  <si>
    <t>No.</t>
  </si>
  <si>
    <t>RUC</t>
  </si>
  <si>
    <t>RAZÓN SOCIAL</t>
  </si>
  <si>
    <t>A</t>
  </si>
  <si>
    <t>B</t>
  </si>
  <si>
    <t>C</t>
  </si>
  <si>
    <t>TOTAL PATRIMONIO TÉCNICO PRIMARIO</t>
  </si>
  <si>
    <t>TOTAL PATRIMONIO TÉCNICO SECUNDARIO</t>
  </si>
  <si>
    <t>SOLVENCIA</t>
  </si>
  <si>
    <t>(A + B) PATRIMONIO TÉCNICO CONSTITUIDO (PTC)</t>
  </si>
  <si>
    <t>TOTAL ACTIVOS PONDERADOS POR RIESGO (APPR)</t>
  </si>
  <si>
    <t>PATRIMONIO TÉCNICO REQUERIDO (PTR) 9%</t>
  </si>
  <si>
    <r>
      <rPr>
        <b/>
        <sz val="11"/>
        <rFont val="Calibri"/>
        <family val="2"/>
      </rPr>
      <t>a)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Activos ponderados por riesgo (APPR)</t>
    </r>
    <r>
      <rPr>
        <sz val="11"/>
        <rFont val="Calibri"/>
        <family val="2"/>
      </rPr>
      <t>.- Resultado que se obtiene de multiplicar las ponderaciones de acuerdo al nivel de riesgo por el saldo de cada uno de los activos y operaciones contigentes.</t>
    </r>
  </si>
  <si>
    <r>
      <rPr>
        <b/>
        <sz val="11"/>
        <rFont val="Calibri"/>
        <family val="2"/>
      </rPr>
      <t>c) Patrimonio técnico secundario</t>
    </r>
    <r>
      <rPr>
        <sz val="11"/>
        <rFont val="Calibri"/>
        <family val="2"/>
      </rPr>
      <t>.- El constituido por las cuentas patrimoniales que no forman parte del patrimonio técnico primario.</t>
    </r>
  </si>
  <si>
    <r>
      <rPr>
        <b/>
        <sz val="11"/>
        <rFont val="Calibri"/>
        <family val="2"/>
      </rPr>
      <t>d)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técnico requerido (PTR)</t>
    </r>
    <r>
      <rPr>
        <sz val="11"/>
        <rFont val="Calibri"/>
        <family val="2"/>
      </rPr>
      <t xml:space="preserve"> .- Valor patrimonial que requiere la  entidad para respaldar sus operaciones. Se obtiene de multiplicar los activos y contingentes ponderados por riesgo por el porcentaje minimo de solvencia definido por la Autoridad Monetaria Financiera.</t>
    </r>
  </si>
  <si>
    <r>
      <rPr>
        <b/>
        <sz val="11"/>
        <rFont val="Calibri"/>
        <family val="2"/>
      </rPr>
      <t>e)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técnico constituido (PTC)</t>
    </r>
    <r>
      <rPr>
        <sz val="11"/>
        <rFont val="Calibri"/>
        <family val="2"/>
      </rPr>
      <t>.- Valor patrimonial que dispone la entidad para respaldar las operaciones actuales y futuras y cubrir pérdidas inesperadas. El PTC se compone de patrimonio técnico primario y patrimonio técnico secundario.</t>
    </r>
  </si>
  <si>
    <r>
      <rPr>
        <b/>
        <sz val="11"/>
        <rFont val="Calibri"/>
        <family val="2"/>
      </rPr>
      <t>f)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Solvencia</t>
    </r>
    <r>
      <rPr>
        <sz val="11"/>
        <rFont val="Calibri"/>
        <family val="2"/>
      </rPr>
      <t>.- Suficiencia patrimonial que deben mantener en todo tiempo las entidades para respaldar las operaciones actuales y futuras, para cubrir las pérdidas no protegidas por las provisiones de los activos de riesgo, y para apuntalar el desempeño macroeconómico. Se obtiene de la relación entre el patrimonio técnico constituido y los activos y contingentes ponderados por riesgo.</t>
    </r>
  </si>
  <si>
    <t>D</t>
  </si>
  <si>
    <t>E</t>
  </si>
  <si>
    <t>F</t>
  </si>
  <si>
    <r>
      <t>Elaborado por:</t>
    </r>
    <r>
      <rPr>
        <sz val="9"/>
        <color indexed="8"/>
        <rFont val="Calibri"/>
        <family val="2"/>
      </rPr>
      <t xml:space="preserve"> Dirección Nacional de Información Técnica y Estadísticas</t>
    </r>
  </si>
  <si>
    <t>0190006247001</t>
  </si>
  <si>
    <t>ASOCIACION MUTUALISTA DE AHORRO Y CREDITO PARA LA VIVIENDA AZUAY</t>
  </si>
  <si>
    <t>1090056286001</t>
  </si>
  <si>
    <t>1790075494001</t>
  </si>
  <si>
    <t>ASOCIACION MUTUALISTA DE AHORRO Y CREDITO PARA LA VIVIENDA PICHINCHA</t>
  </si>
  <si>
    <t>1890012015001</t>
  </si>
  <si>
    <t>ASOCIACION MUTUALISTA DE AHORRO Y CREDITO PARA LA VIVIENDA AMBATO</t>
  </si>
  <si>
    <t>ASOCIACIONES MUTUALISTAS SEGMENTO 1</t>
  </si>
  <si>
    <t>La información presentada en este boletín estadístico es de exclusiva responsabilidad de las asociaciones mutualistas del segmento 1 supervisadas por la SEPS. La Superintendencia se reserva el derecho de actualizar la misma al momento de recibir nueva información o en caso de encontrarse inconsistencias en los datos recibidos.</t>
  </si>
  <si>
    <t>Nota: En la Resolución No. 369-2017-F el 08 de mayo de 2017,  la Junta de Política y Regulación Monetaria y Financiera, expidio la Norma de Solvencia, Patrimonio Técnico y Activos y Contingentes Ponderados por Riesgo para Cooperativas de Ahorro y Crédito, Cajas Centrales y Asociaciones Mutualistas de Ahorro y Crédito para la Vivienda.</t>
  </si>
  <si>
    <t>-</t>
  </si>
  <si>
    <t>ASOCIACION MUTUALISTA DE AHORRO Y CREDITO PARA LA VIVIENDA IMBABURA</t>
  </si>
  <si>
    <t>TOTAL SEGMENTO 1 -MUTUALISTAS</t>
  </si>
  <si>
    <r>
      <t xml:space="preserve">Fuente: </t>
    </r>
    <r>
      <rPr>
        <sz val="9"/>
        <color indexed="8"/>
        <rFont val="Calibri"/>
        <family val="2"/>
      </rPr>
      <t>Datos generados a partir de Estados Financieros de Asociaciones Mutualistas Segmento 1</t>
    </r>
  </si>
  <si>
    <r>
      <rPr>
        <b/>
        <sz val="11"/>
        <rFont val="Calibri"/>
        <family val="2"/>
      </rPr>
      <t>b)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ténico primario</t>
    </r>
    <r>
      <rPr>
        <sz val="11"/>
        <rFont val="Calibri"/>
        <family val="2"/>
      </rPr>
      <t>.- El constituido por  cuentas patrimoniales liquidas, permanentes y de mejor calidad.</t>
    </r>
  </si>
  <si>
    <t>RESOLUCIÓN 131-2015-F</t>
  </si>
  <si>
    <t>FECHA DE CORTE: 31 de Enero de 2019</t>
  </si>
  <si>
    <t>FECHA DE CORTE: 28 de Febrero de 2019</t>
  </si>
  <si>
    <t>FECHA DE CORTE: 31 de Marzo de 2019</t>
  </si>
  <si>
    <r>
      <t>Responsable:</t>
    </r>
    <r>
      <rPr>
        <sz val="8"/>
        <color indexed="8"/>
        <rFont val="Calibri"/>
        <family val="2"/>
      </rPr>
      <t xml:space="preserve"> sonia.garcia@seps.gob.ec</t>
    </r>
  </si>
  <si>
    <t>FECHA DE CORTE: 30 de Abril de 2019</t>
  </si>
  <si>
    <t>FECHA DE CORTE: 31 de Mayo de 2019</t>
  </si>
  <si>
    <r>
      <t>Elaborado por:</t>
    </r>
    <r>
      <rPr>
        <sz val="8"/>
        <color indexed="8"/>
        <rFont val="Calibri"/>
        <family val="2"/>
      </rPr>
      <t>Dirección Nacional de Información Técnica y Estadísticas</t>
    </r>
  </si>
  <si>
    <t>FECHA DE CORTE: 30 de Junio de 2019</t>
  </si>
  <si>
    <t>FECHA DE CORTE: 31 de Julio de 2019</t>
  </si>
  <si>
    <r>
      <t xml:space="preserve">Aprobado: </t>
    </r>
    <r>
      <rPr>
        <sz val="8"/>
        <color indexed="8"/>
        <rFont val="Calibri"/>
        <family val="2"/>
      </rPr>
      <t>ana.heredia@seps.gob.ec</t>
    </r>
  </si>
  <si>
    <t>FECHA DE CORTE: 31 de Agosto de 2019</t>
  </si>
  <si>
    <t>FECHA DE CORTE: 30 de Septiembre de 2019</t>
  </si>
  <si>
    <t>FECHA DE CORTE: 31 de Octubre de 2019</t>
  </si>
  <si>
    <t>FECHA DE CORTE: 30 de Noviembre de 2019</t>
  </si>
  <si>
    <t>SECTOR FINANCIERO POPULAR Y SOLIDARIO</t>
  </si>
  <si>
    <t>Corte: al 31 de Diciembre de 2019</t>
  </si>
  <si>
    <r>
      <t xml:space="preserve">Fecha de publicación: </t>
    </r>
    <r>
      <rPr>
        <sz val="8"/>
        <color indexed="8"/>
        <rFont val="Calibri"/>
        <family val="2"/>
      </rPr>
      <t>17</t>
    </r>
    <r>
      <rPr>
        <sz val="8"/>
        <color theme="1"/>
        <rFont val="Calibri"/>
        <family val="2"/>
        <scheme val="minor"/>
      </rPr>
      <t>/01/2020</t>
    </r>
  </si>
  <si>
    <t>FECHA DE CORTE: 31 de Diciembre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</si>
</sst>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(* #,##0_);_(* \(#,##0\);_(* &quot;-&quot;??_);_(@_)"/>
  </numFmts>
  <fonts count="30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</font>
    <font>
      <b/>
      <sz val="18"/>
      <color indexed="9"/>
      <name val="Calibri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12"/>
      <name val="Calibri"/>
      <family val="2"/>
    </font>
    <font>
      <b/>
      <sz val="12"/>
      <color indexed="56"/>
      <name val="Arial"/>
      <family val="2"/>
    </font>
    <font>
      <sz val="11"/>
      <name val="Calibri"/>
      <family val="2"/>
    </font>
    <font>
      <sz val="10"/>
      <color indexed="8"/>
      <name val="Arial"/>
      <family val="2"/>
    </font>
    <font>
      <b/>
      <sz val="10"/>
      <color indexed="56"/>
      <name val="Arial"/>
      <family val="2"/>
    </font>
    <font>
      <sz val="10"/>
      <color indexed="30"/>
      <name val="Arial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b/>
      <sz val="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  <font>
      <b/>
      <sz val="10"/>
      <name val="Arial"/>
      <family val="2"/>
    </font>
    <font>
      <sz val="10"/>
      <color indexed="12"/>
      <name val="Calibri"/>
      <family val="2"/>
    </font>
    <font>
      <sz val="9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9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2" borderId="0" applyNumberFormat="0" applyBorder="0" applyAlignment="0" applyProtection="0"/>
    <xf numFmtId="0" fontId="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5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4" fillId="0" borderId="0" xfId="0" applyFont="1" applyAlignment="1">
      <alignment horizontal="center"/>
    </xf>
    <xf numFmtId="0" fontId="9" fillId="0" borderId="3" xfId="2" applyFont="1" applyBorder="1" applyAlignment="1">
      <alignment vertical="center"/>
    </xf>
    <xf numFmtId="15" fontId="7" fillId="0" borderId="0" xfId="4" applyNumberFormat="1" applyBorder="1" applyAlignment="1" applyProtection="1">
      <alignment horizontal="left" vertical="center" indent="4"/>
    </xf>
    <xf numFmtId="0" fontId="11" fillId="0" borderId="0" xfId="0" applyFont="1" applyBorder="1" applyAlignment="1">
      <alignment vertical="center"/>
    </xf>
    <xf numFmtId="0" fontId="12" fillId="0" borderId="0" xfId="2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13" fillId="3" borderId="0" xfId="0" applyFont="1" applyFill="1"/>
    <xf numFmtId="0" fontId="18" fillId="0" borderId="0" xfId="0" applyFont="1"/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Border="1"/>
    <xf numFmtId="0" fontId="23" fillId="0" borderId="0" xfId="0" applyFont="1" applyFill="1"/>
    <xf numFmtId="0" fontId="7" fillId="0" borderId="0" xfId="4" applyAlignment="1">
      <alignment horizontal="center"/>
    </xf>
    <xf numFmtId="0" fontId="25" fillId="0" borderId="0" xfId="5" applyFont="1"/>
    <xf numFmtId="0" fontId="26" fillId="0" borderId="5" xfId="0" applyFont="1" applyFill="1" applyBorder="1" applyAlignment="1">
      <alignment horizontal="center" vertical="center"/>
    </xf>
    <xf numFmtId="0" fontId="26" fillId="0" borderId="0" xfId="0" applyFont="1" applyFill="1"/>
    <xf numFmtId="0" fontId="26" fillId="0" borderId="0" xfId="0" applyFont="1" applyFill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/>
    </xf>
    <xf numFmtId="0" fontId="0" fillId="0" borderId="12" xfId="0" applyFont="1" applyBorder="1" applyAlignment="1">
      <alignment horizontal="justify" vertical="distributed" wrapText="1" readingOrder="1"/>
    </xf>
    <xf numFmtId="0" fontId="0" fillId="0" borderId="0" xfId="0" applyFont="1" applyBorder="1" applyAlignment="1">
      <alignment horizontal="justify" vertical="distributed" wrapText="1" readingOrder="1"/>
    </xf>
    <xf numFmtId="0" fontId="0" fillId="0" borderId="13" xfId="0" applyFont="1" applyBorder="1" applyAlignment="1">
      <alignment horizontal="justify" vertical="distributed" wrapText="1" readingOrder="1"/>
    </xf>
    <xf numFmtId="0" fontId="26" fillId="0" borderId="8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19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2" fontId="23" fillId="0" borderId="0" xfId="7" applyNumberFormat="1" applyFont="1" applyFill="1"/>
    <xf numFmtId="164" fontId="26" fillId="0" borderId="20" xfId="8" applyFont="1" applyFill="1" applyBorder="1" applyAlignment="1">
      <alignment horizontal="right"/>
    </xf>
    <xf numFmtId="0" fontId="16" fillId="0" borderId="0" xfId="0" applyFont="1" applyAlignment="1">
      <alignment horizontal="justify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/>
    </xf>
    <xf numFmtId="165" fontId="23" fillId="0" borderId="5" xfId="6" applyFont="1" applyFill="1" applyBorder="1" applyAlignment="1">
      <alignment horizontal="left"/>
    </xf>
    <xf numFmtId="164" fontId="23" fillId="0" borderId="5" xfId="8" applyFont="1" applyFill="1" applyBorder="1" applyAlignment="1">
      <alignment horizontal="right"/>
    </xf>
    <xf numFmtId="10" fontId="23" fillId="0" borderId="5" xfId="7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0" fontId="26" fillId="0" borderId="17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9" fontId="23" fillId="0" borderId="5" xfId="7" applyFont="1" applyFill="1" applyBorder="1" applyAlignment="1">
      <alignment horizontal="center"/>
    </xf>
    <xf numFmtId="9" fontId="26" fillId="0" borderId="20" xfId="7" applyFont="1" applyFill="1" applyBorder="1" applyAlignment="1">
      <alignment horizontal="center"/>
    </xf>
    <xf numFmtId="0" fontId="26" fillId="0" borderId="17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166" fontId="23" fillId="0" borderId="5" xfId="6" applyNumberFormat="1" applyFont="1" applyFill="1" applyBorder="1" applyAlignment="1">
      <alignment horizontal="left"/>
    </xf>
    <xf numFmtId="0" fontId="26" fillId="0" borderId="17" xfId="0" applyFont="1" applyFill="1" applyBorder="1" applyAlignment="1">
      <alignment horizontal="center" vertical="center" wrapText="1"/>
    </xf>
    <xf numFmtId="0" fontId="21" fillId="0" borderId="0" xfId="2" applyFont="1" applyBorder="1" applyAlignment="1">
      <alignment vertical="center"/>
    </xf>
    <xf numFmtId="164" fontId="26" fillId="0" borderId="5" xfId="8" applyFont="1" applyFill="1" applyBorder="1" applyAlignment="1">
      <alignment horizontal="right"/>
    </xf>
    <xf numFmtId="164" fontId="26" fillId="0" borderId="20" xfId="8" applyFont="1" applyFill="1" applyBorder="1" applyAlignment="1">
      <alignment horizontal="center"/>
    </xf>
    <xf numFmtId="164" fontId="23" fillId="0" borderId="5" xfId="8" applyFont="1" applyFill="1" applyBorder="1" applyAlignment="1">
      <alignment horizontal="left"/>
    </xf>
    <xf numFmtId="164" fontId="23" fillId="0" borderId="0" xfId="8" applyFont="1" applyFill="1"/>
    <xf numFmtId="0" fontId="26" fillId="0" borderId="1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justify" wrapText="1"/>
    </xf>
    <xf numFmtId="0" fontId="17" fillId="0" borderId="21" xfId="0" applyFont="1" applyBorder="1" applyAlignment="1">
      <alignment horizontal="left" vertical="center" wrapText="1" readingOrder="1"/>
    </xf>
    <xf numFmtId="0" fontId="17" fillId="0" borderId="22" xfId="0" applyFont="1" applyBorder="1" applyAlignment="1">
      <alignment horizontal="left" vertical="center" wrapText="1" readingOrder="1"/>
    </xf>
    <xf numFmtId="0" fontId="17" fillId="0" borderId="23" xfId="0" applyFont="1" applyBorder="1" applyAlignment="1">
      <alignment horizontal="left" vertical="center" wrapText="1" readingOrder="1"/>
    </xf>
    <xf numFmtId="0" fontId="14" fillId="0" borderId="0" xfId="0" applyFont="1" applyFill="1" applyBorder="1" applyAlignment="1">
      <alignment horizontal="left"/>
    </xf>
    <xf numFmtId="0" fontId="5" fillId="2" borderId="0" xfId="3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4" applyFont="1" applyAlignment="1" applyProtection="1">
      <alignment horizontal="center"/>
    </xf>
    <xf numFmtId="0" fontId="9" fillId="0" borderId="1" xfId="1" applyFont="1"/>
    <xf numFmtId="0" fontId="10" fillId="0" borderId="0" xfId="4" applyFont="1" applyBorder="1" applyAlignment="1" applyProtection="1">
      <alignment horizontal="justify" vertical="center" wrapText="1"/>
    </xf>
    <xf numFmtId="0" fontId="0" fillId="0" borderId="12" xfId="0" applyFont="1" applyBorder="1" applyAlignment="1">
      <alignment horizontal="justify" vertical="distributed" wrapText="1" readingOrder="1"/>
    </xf>
    <xf numFmtId="0" fontId="0" fillId="0" borderId="0" xfId="0" applyFont="1" applyBorder="1" applyAlignment="1">
      <alignment horizontal="justify" vertical="distributed" wrapText="1" readingOrder="1"/>
    </xf>
    <xf numFmtId="0" fontId="0" fillId="0" borderId="13" xfId="0" applyFont="1" applyBorder="1" applyAlignment="1">
      <alignment horizontal="justify" vertical="distributed" wrapText="1" readingOrder="1"/>
    </xf>
    <xf numFmtId="0" fontId="0" fillId="0" borderId="14" xfId="0" applyFont="1" applyBorder="1" applyAlignment="1">
      <alignment horizontal="justify" vertical="distributed" wrapText="1" readingOrder="1"/>
    </xf>
    <xf numFmtId="0" fontId="0" fillId="0" borderId="15" xfId="0" applyFont="1" applyBorder="1" applyAlignment="1">
      <alignment horizontal="justify" vertical="distributed" wrapText="1" readingOrder="1"/>
    </xf>
    <xf numFmtId="0" fontId="0" fillId="0" borderId="16" xfId="0" applyFont="1" applyBorder="1" applyAlignment="1">
      <alignment horizontal="justify" vertical="distributed" wrapText="1" readingOrder="1"/>
    </xf>
    <xf numFmtId="0" fontId="0" fillId="0" borderId="9" xfId="0" applyFont="1" applyBorder="1" applyAlignment="1">
      <alignment horizontal="justify" vertical="distributed" wrapText="1" readingOrder="1"/>
    </xf>
    <xf numFmtId="0" fontId="0" fillId="0" borderId="10" xfId="0" applyFont="1" applyBorder="1" applyAlignment="1">
      <alignment horizontal="justify" vertical="distributed" wrapText="1" readingOrder="1"/>
    </xf>
    <xf numFmtId="0" fontId="0" fillId="0" borderId="11" xfId="0" applyFont="1" applyBorder="1" applyAlignment="1">
      <alignment horizontal="justify" vertical="distributed" wrapText="1" readingOrder="1"/>
    </xf>
    <xf numFmtId="0" fontId="10" fillId="0" borderId="12" xfId="0" applyFont="1" applyFill="1" applyBorder="1" applyAlignment="1">
      <alignment horizontal="justify" vertical="distributed" wrapText="1" readingOrder="1"/>
    </xf>
    <xf numFmtId="0" fontId="0" fillId="0" borderId="0" xfId="0" applyFont="1" applyFill="1" applyBorder="1" applyAlignment="1">
      <alignment horizontal="justify" vertical="distributed" wrapText="1" readingOrder="1"/>
    </xf>
    <xf numFmtId="0" fontId="0" fillId="0" borderId="13" xfId="0" applyFont="1" applyFill="1" applyBorder="1" applyAlignment="1">
      <alignment horizontal="justify" vertical="distributed" wrapText="1" readingOrder="1"/>
    </xf>
    <xf numFmtId="0" fontId="20" fillId="2" borderId="0" xfId="3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2" fillId="0" borderId="0" xfId="4" applyFont="1" applyAlignment="1" applyProtection="1">
      <alignment horizontal="center"/>
    </xf>
    <xf numFmtId="0" fontId="26" fillId="0" borderId="18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 vertical="center"/>
    </xf>
    <xf numFmtId="0" fontId="26" fillId="0" borderId="0" xfId="0" applyFont="1" applyFill="1" applyAlignment="1">
      <alignment horizontal="left"/>
    </xf>
    <xf numFmtId="0" fontId="26" fillId="0" borderId="4" xfId="0" applyFont="1" applyFill="1" applyBorder="1" applyAlignment="1">
      <alignment horizontal="left"/>
    </xf>
    <xf numFmtId="0" fontId="26" fillId="4" borderId="5" xfId="0" applyFont="1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/>
    </xf>
  </cellXfs>
  <cellStyles count="9">
    <cellStyle name="ANCLAS,REZONES Y SUS PARTES,DE FUNDICION,DE HIERRO O DE ACERO" xfId="5"/>
    <cellStyle name="Encabezado 1" xfId="1" builtinId="16"/>
    <cellStyle name="Énfasis1" xfId="3" builtinId="29"/>
    <cellStyle name="Hipervínculo" xfId="4" builtinId="8"/>
    <cellStyle name="Millares" xfId="6" builtinId="3"/>
    <cellStyle name="Moneda" xfId="8" builtinId="4"/>
    <cellStyle name="Normal" xfId="0" builtinId="0"/>
    <cellStyle name="Porcentaje" xfId="7" builtinId="5"/>
    <cellStyle name="Título 3" xfId="2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1108982</xdr:colOff>
      <xdr:row>0</xdr:row>
      <xdr:rowOff>0</xdr:rowOff>
    </xdr:from>
    <xdr:to>
      <xdr:col>6</xdr:col>
      <xdr:colOff>155121</xdr:colOff>
      <xdr:row>3</xdr:row>
      <xdr:rowOff>57149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1211" y="0"/>
          <a:ext cx="2660196" cy="612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714375</xdr:colOff>
      <xdr:row>3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0601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714375</xdr:colOff>
      <xdr:row>3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0601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714375</xdr:colOff>
      <xdr:row>3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0601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714375</xdr:colOff>
      <xdr:row>3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0601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714375</xdr:colOff>
      <xdr:row>3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0601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314325</xdr:colOff>
      <xdr:row>0</xdr:row>
      <xdr:rowOff>104775</xdr:rowOff>
    </xdr:from>
    <xdr:to>
      <xdr:col>8</xdr:col>
      <xdr:colOff>590550</xdr:colOff>
      <xdr:row>4</xdr:row>
      <xdr:rowOff>85725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0800" y="104775"/>
          <a:ext cx="25622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714375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235"/>
          <a:ext cx="2440081" cy="5827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714375</xdr:colOff>
      <xdr:row>3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08704" cy="564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714375</xdr:colOff>
      <xdr:row>3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08704" cy="564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714375</xdr:colOff>
      <xdr:row>3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0601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714375</xdr:colOff>
      <xdr:row>3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0601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714375</xdr:colOff>
      <xdr:row>3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0601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714375</xdr:colOff>
      <xdr:row>3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0601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ps-mv-fileser\Intendencia%20de%20Estadisticas%20y%20Estudios%20y%20Normas%20de%20la%20EPS%20y%20SFPS\TRABAJO%20KARINA\BOLETINES%20NUEVA%20SEGMENTACION\PT_NUEVA%20SEGMENTACION\PT_2015\PT_2015_FORMULAS_FEB_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ENE15"/>
      <sheetName val="FEB15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39"/>
  <sheetViews>
    <sheetView showGridLines="0" tabSelected="1" zoomScale="85" zoomScaleNormal="85" workbookViewId="0"/>
  </sheetViews>
  <sheetFormatPr baseColWidth="10" defaultRowHeight="14.4" x14ac:dyDescent="0.3"/>
  <cols>
    <col min="1" max="1" width="6.21875" customWidth="1"/>
    <col min="2" max="2" width="15.77734375" customWidth="1"/>
    <col min="3" max="3" width="17.21875" customWidth="1"/>
    <col min="4" max="4" width="12.21875" customWidth="1"/>
  </cols>
  <sheetData>
    <row r="4" spans="2:9" ht="18" x14ac:dyDescent="0.35">
      <c r="C4" s="1"/>
      <c r="D4" s="1"/>
      <c r="E4" s="1"/>
      <c r="F4" s="1"/>
      <c r="G4" s="1"/>
      <c r="H4" s="1"/>
      <c r="I4" s="1"/>
    </row>
    <row r="5" spans="2:9" ht="23.4" x14ac:dyDescent="0.45">
      <c r="B5" s="63" t="s">
        <v>58</v>
      </c>
      <c r="C5" s="63"/>
      <c r="D5" s="63"/>
      <c r="E5" s="63"/>
      <c r="F5" s="63"/>
      <c r="G5" s="63"/>
      <c r="H5" s="63"/>
      <c r="I5" s="63"/>
    </row>
    <row r="6" spans="2:9" ht="18" customHeight="1" x14ac:dyDescent="0.3">
      <c r="B6" s="64" t="s">
        <v>0</v>
      </c>
      <c r="C6" s="64"/>
      <c r="D6" s="64"/>
      <c r="E6" s="64"/>
      <c r="F6" s="64"/>
      <c r="G6" s="64"/>
      <c r="H6" s="64"/>
      <c r="I6" s="64"/>
    </row>
    <row r="7" spans="2:9" ht="18" customHeight="1" x14ac:dyDescent="0.3">
      <c r="B7" s="64"/>
      <c r="C7" s="64"/>
      <c r="D7" s="64"/>
      <c r="E7" s="64"/>
      <c r="F7" s="64"/>
      <c r="G7" s="64"/>
      <c r="H7" s="64"/>
      <c r="I7" s="64"/>
    </row>
    <row r="8" spans="2:9" ht="17.399999999999999" x14ac:dyDescent="0.3">
      <c r="B8" s="65" t="s">
        <v>35</v>
      </c>
      <c r="C8" s="65"/>
      <c r="D8" s="65"/>
      <c r="E8" s="65"/>
      <c r="F8" s="65"/>
      <c r="G8" s="65"/>
      <c r="H8" s="65"/>
      <c r="I8" s="65"/>
    </row>
    <row r="9" spans="2:9" x14ac:dyDescent="0.3">
      <c r="B9" s="66" t="s">
        <v>59</v>
      </c>
      <c r="C9" s="66"/>
      <c r="D9" s="66"/>
      <c r="E9" s="66"/>
      <c r="F9" s="66"/>
      <c r="G9" s="66"/>
      <c r="H9" s="66"/>
      <c r="I9" s="66"/>
    </row>
    <row r="10" spans="2:9" ht="16.2" thickBot="1" x14ac:dyDescent="0.35">
      <c r="B10" s="67" t="s">
        <v>1</v>
      </c>
      <c r="C10" s="67"/>
      <c r="D10" s="67"/>
      <c r="E10" s="67"/>
      <c r="F10" s="67"/>
      <c r="G10" s="67"/>
      <c r="H10" s="67"/>
      <c r="I10" s="67"/>
    </row>
    <row r="11" spans="2:9" ht="15" thickTop="1" x14ac:dyDescent="0.3"/>
    <row r="12" spans="2:9" ht="16.2" thickBot="1" x14ac:dyDescent="0.35">
      <c r="B12" s="2" t="s">
        <v>2</v>
      </c>
      <c r="C12" s="2"/>
      <c r="D12" s="2"/>
      <c r="E12" s="2"/>
      <c r="F12" s="2"/>
      <c r="G12" s="2"/>
      <c r="H12" s="2"/>
      <c r="I12" s="2"/>
    </row>
    <row r="13" spans="2:9" ht="19.5" customHeight="1" x14ac:dyDescent="0.3">
      <c r="B13" s="68" t="s">
        <v>36</v>
      </c>
      <c r="C13" s="68"/>
      <c r="D13" s="68"/>
      <c r="E13" s="68"/>
      <c r="F13" s="68"/>
      <c r="G13" s="68"/>
      <c r="H13" s="68"/>
      <c r="I13" s="68"/>
    </row>
    <row r="14" spans="2:9" ht="17.25" customHeight="1" x14ac:dyDescent="0.3">
      <c r="B14" s="68"/>
      <c r="C14" s="68"/>
      <c r="D14" s="68"/>
      <c r="E14" s="68"/>
      <c r="F14" s="68"/>
      <c r="G14" s="68"/>
      <c r="H14" s="68"/>
      <c r="I14" s="68"/>
    </row>
    <row r="15" spans="2:9" ht="17.25" customHeight="1" x14ac:dyDescent="0.3">
      <c r="B15" s="68"/>
      <c r="C15" s="68"/>
      <c r="D15" s="68"/>
      <c r="E15" s="68"/>
      <c r="F15" s="68"/>
      <c r="G15" s="68"/>
      <c r="H15" s="68"/>
      <c r="I15" s="68"/>
    </row>
    <row r="16" spans="2:9" ht="18.75" customHeight="1" x14ac:dyDescent="0.3">
      <c r="B16" s="68"/>
      <c r="C16" s="68"/>
      <c r="D16" s="68"/>
      <c r="E16" s="68"/>
      <c r="F16" s="68"/>
      <c r="G16" s="68"/>
      <c r="H16" s="68"/>
      <c r="I16" s="68"/>
    </row>
    <row r="17" spans="2:9" ht="16.2" thickBot="1" x14ac:dyDescent="0.35">
      <c r="B17" s="2" t="s">
        <v>3</v>
      </c>
      <c r="C17" s="2"/>
      <c r="D17" s="2"/>
      <c r="E17" s="2"/>
      <c r="F17" s="2"/>
      <c r="G17" s="2"/>
      <c r="H17" s="2"/>
      <c r="I17" s="2"/>
    </row>
    <row r="18" spans="2:9" x14ac:dyDescent="0.3">
      <c r="B18" s="3"/>
      <c r="C18" s="4"/>
      <c r="D18" s="4"/>
      <c r="E18" s="5"/>
      <c r="F18" s="6"/>
      <c r="G18" s="7"/>
      <c r="H18" s="7"/>
      <c r="I18" s="7"/>
    </row>
    <row r="19" spans="2:9" x14ac:dyDescent="0.3">
      <c r="B19" s="3">
        <v>43496</v>
      </c>
    </row>
    <row r="20" spans="2:9" x14ac:dyDescent="0.3">
      <c r="B20" s="3">
        <v>43524</v>
      </c>
    </row>
    <row r="21" spans="2:9" x14ac:dyDescent="0.3">
      <c r="B21" s="3">
        <v>43555</v>
      </c>
    </row>
    <row r="22" spans="2:9" x14ac:dyDescent="0.3">
      <c r="B22" s="3">
        <v>43585</v>
      </c>
    </row>
    <row r="23" spans="2:9" x14ac:dyDescent="0.3">
      <c r="B23" s="3">
        <v>43616</v>
      </c>
    </row>
    <row r="24" spans="2:9" x14ac:dyDescent="0.3">
      <c r="B24" s="3">
        <v>43646</v>
      </c>
    </row>
    <row r="25" spans="2:9" x14ac:dyDescent="0.3">
      <c r="B25" s="3">
        <v>43677</v>
      </c>
    </row>
    <row r="26" spans="2:9" x14ac:dyDescent="0.3">
      <c r="B26" s="3">
        <v>43708</v>
      </c>
    </row>
    <row r="27" spans="2:9" x14ac:dyDescent="0.3">
      <c r="B27" s="3">
        <v>43738</v>
      </c>
    </row>
    <row r="28" spans="2:9" x14ac:dyDescent="0.3">
      <c r="B28" s="3">
        <v>43769</v>
      </c>
    </row>
    <row r="29" spans="2:9" x14ac:dyDescent="0.3">
      <c r="B29" s="3">
        <v>43799</v>
      </c>
    </row>
    <row r="30" spans="2:9" x14ac:dyDescent="0.3">
      <c r="B30" s="3">
        <v>43830</v>
      </c>
    </row>
    <row r="31" spans="2:9" x14ac:dyDescent="0.3">
      <c r="B31" s="8"/>
      <c r="C31" s="8"/>
      <c r="D31" s="8"/>
      <c r="E31" s="8"/>
      <c r="F31" s="8"/>
      <c r="G31" s="8"/>
      <c r="H31" s="8"/>
      <c r="I31" s="8"/>
    </row>
    <row r="33" spans="2:9" x14ac:dyDescent="0.3">
      <c r="B33" s="62" t="s">
        <v>60</v>
      </c>
      <c r="C33" s="62"/>
      <c r="D33" s="62"/>
      <c r="E33" s="62"/>
      <c r="F33" s="62"/>
      <c r="G33" s="62"/>
      <c r="H33" s="62"/>
      <c r="I33" s="62"/>
    </row>
    <row r="34" spans="2:9" x14ac:dyDescent="0.3">
      <c r="B34" s="62" t="s">
        <v>50</v>
      </c>
      <c r="C34" s="62"/>
      <c r="D34" s="62"/>
      <c r="E34" s="62"/>
      <c r="F34" s="62"/>
      <c r="G34" s="62"/>
      <c r="H34" s="62"/>
      <c r="I34" s="62"/>
    </row>
    <row r="35" spans="2:9" x14ac:dyDescent="0.3">
      <c r="B35" s="42" t="s">
        <v>53</v>
      </c>
      <c r="C35" s="42"/>
      <c r="D35" s="42"/>
      <c r="E35" s="42"/>
      <c r="F35" s="42"/>
      <c r="G35" s="42"/>
      <c r="H35" s="42"/>
      <c r="I35" s="42"/>
    </row>
    <row r="36" spans="2:9" ht="15.75" customHeight="1" x14ac:dyDescent="0.3">
      <c r="B36" s="58" t="s">
        <v>47</v>
      </c>
      <c r="C36" s="58"/>
      <c r="D36" s="58"/>
      <c r="E36" s="58"/>
      <c r="F36" s="58"/>
      <c r="G36" s="58"/>
      <c r="H36" s="58"/>
      <c r="I36" s="58"/>
    </row>
    <row r="37" spans="2:9" ht="15.75" customHeight="1" thickBot="1" x14ac:dyDescent="0.35">
      <c r="B37" s="29"/>
      <c r="C37" s="29"/>
      <c r="D37" s="29"/>
      <c r="E37" s="29"/>
      <c r="F37" s="29"/>
      <c r="G37" s="29"/>
      <c r="H37" s="29"/>
      <c r="I37" s="29"/>
    </row>
    <row r="38" spans="2:9" ht="84" customHeight="1" thickBot="1" x14ac:dyDescent="0.35">
      <c r="B38" s="59" t="s">
        <v>37</v>
      </c>
      <c r="C38" s="60"/>
      <c r="D38" s="60"/>
      <c r="E38" s="60"/>
      <c r="F38" s="60"/>
      <c r="G38" s="60"/>
      <c r="H38" s="60"/>
      <c r="I38" s="61"/>
    </row>
    <row r="39" spans="2:9" ht="18" customHeight="1" x14ac:dyDescent="0.3"/>
  </sheetData>
  <mergeCells count="10">
    <mergeCell ref="B36:I36"/>
    <mergeCell ref="B38:I38"/>
    <mergeCell ref="B34:I34"/>
    <mergeCell ref="B5:I5"/>
    <mergeCell ref="B6:I7"/>
    <mergeCell ref="B8:I8"/>
    <mergeCell ref="B9:I9"/>
    <mergeCell ref="B10:I10"/>
    <mergeCell ref="B13:I16"/>
    <mergeCell ref="B33:I33"/>
  </mergeCells>
  <hyperlinks>
    <hyperlink ref="B31:D31" location="'ESTRUC CART'!A1" display="CARTERA"/>
    <hyperlink ref="B19" location="ENE_2019!A1" display="ENE_2019!A1"/>
    <hyperlink ref="B20" location="FEB_2019!A1" display="FEB_2019!A1"/>
    <hyperlink ref="B21" location="MAR_2019!A1" display="MAR_2019!A1"/>
    <hyperlink ref="B22" location="ABR_2019!A1" display="ABR_2019!A1"/>
    <hyperlink ref="B23" location="MAY_2019!A1" display="MAY_2019!A1"/>
    <hyperlink ref="B24" location="JUN_2019!A1" display="JUN_2019!A1"/>
    <hyperlink ref="B25" location="JUL_2019!A1" display="JUL_2019!A1"/>
    <hyperlink ref="B26" location="AGO_2019!A1" display="AGO_2019!A1"/>
    <hyperlink ref="B27" location="SEP_2019!A1" display="SEP_2019!A1"/>
    <hyperlink ref="B28" location="OCT_2019!A1" display="OCT_2019!A1"/>
    <hyperlink ref="B29" location="NOV_2019!A1" display="NOV_2019!A1"/>
    <hyperlink ref="B30" location="NOV_2019!A1" display="NOV_2019!A1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selection activeCell="A26" sqref="A26"/>
    </sheetView>
  </sheetViews>
  <sheetFormatPr baseColWidth="10" defaultColWidth="11.44140625" defaultRowHeight="12" x14ac:dyDescent="0.25"/>
  <cols>
    <col min="1" max="1" width="11.44140625" style="13"/>
    <col min="2" max="2" width="13.21875" style="13" customWidth="1"/>
    <col min="3" max="3" width="65.5546875" style="13" customWidth="1"/>
    <col min="4" max="4" width="18.21875" style="13" bestFit="1" customWidth="1"/>
    <col min="5" max="5" width="17.44140625" style="13" customWidth="1"/>
    <col min="6" max="6" width="15.5546875" style="13" bestFit="1" customWidth="1"/>
    <col min="7" max="7" width="16.77734375" style="13" bestFit="1" customWidth="1"/>
    <col min="8" max="8" width="11.77734375" style="13" bestFit="1" customWidth="1"/>
    <col min="9" max="9" width="15.33203125" style="13" customWidth="1"/>
    <col min="10" max="16384" width="11.44140625" style="13"/>
  </cols>
  <sheetData>
    <row r="1" spans="1:65" ht="15" customHeight="1" x14ac:dyDescent="0.3">
      <c r="C1" s="14" t="s">
        <v>4</v>
      </c>
    </row>
    <row r="2" spans="1:65" ht="15" customHeight="1" x14ac:dyDescent="0.25"/>
    <row r="3" spans="1:65" ht="15" customHeight="1" x14ac:dyDescent="0.3">
      <c r="D3" s="15"/>
      <c r="E3"/>
    </row>
    <row r="4" spans="1:65" ht="15" customHeight="1" x14ac:dyDescent="0.3">
      <c r="D4"/>
      <c r="E4"/>
    </row>
    <row r="5" spans="1:65" x14ac:dyDescent="0.25">
      <c r="A5" s="88" t="s">
        <v>5</v>
      </c>
      <c r="B5" s="88"/>
      <c r="C5" s="88"/>
    </row>
    <row r="6" spans="1:65" x14ac:dyDescent="0.25">
      <c r="A6" s="88" t="s">
        <v>54</v>
      </c>
      <c r="B6" s="88"/>
      <c r="C6" s="88"/>
    </row>
    <row r="7" spans="1:65" x14ac:dyDescent="0.25">
      <c r="A7" s="89" t="s">
        <v>6</v>
      </c>
      <c r="B7" s="89"/>
      <c r="C7" s="89"/>
    </row>
    <row r="8" spans="1:65" s="17" customFormat="1" ht="15" customHeight="1" x14ac:dyDescent="0.25">
      <c r="A8" s="90" t="s">
        <v>7</v>
      </c>
      <c r="B8" s="92" t="s">
        <v>8</v>
      </c>
      <c r="C8" s="92" t="s">
        <v>9</v>
      </c>
      <c r="D8" s="23" t="s">
        <v>10</v>
      </c>
      <c r="E8" s="16" t="s">
        <v>11</v>
      </c>
      <c r="F8" s="24" t="s">
        <v>12</v>
      </c>
      <c r="G8" s="16" t="s">
        <v>24</v>
      </c>
      <c r="H8" s="24" t="s">
        <v>25</v>
      </c>
      <c r="I8" s="16" t="s">
        <v>26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53.55" customHeight="1" x14ac:dyDescent="0.25">
      <c r="A9" s="91"/>
      <c r="B9" s="93"/>
      <c r="C9" s="93"/>
      <c r="D9" s="25" t="s">
        <v>13</v>
      </c>
      <c r="E9" s="47" t="s">
        <v>14</v>
      </c>
      <c r="F9" s="26" t="s">
        <v>16</v>
      </c>
      <c r="G9" s="47" t="s">
        <v>17</v>
      </c>
      <c r="H9" s="26" t="s">
        <v>15</v>
      </c>
      <c r="I9" s="47" t="s">
        <v>18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" customHeight="1" x14ac:dyDescent="0.25">
      <c r="A10" s="50">
        <v>1</v>
      </c>
      <c r="B10" s="39" t="s">
        <v>31</v>
      </c>
      <c r="C10" s="39" t="s">
        <v>32</v>
      </c>
      <c r="D10" s="55">
        <v>55985841.875</v>
      </c>
      <c r="E10" s="55">
        <v>0</v>
      </c>
      <c r="F10" s="55">
        <f>SUM(D10+E10)</f>
        <v>55985841.875</v>
      </c>
      <c r="G10" s="55">
        <v>510439264.07999998</v>
      </c>
      <c r="H10" s="45">
        <v>0.10968169146608883</v>
      </c>
      <c r="I10" s="55">
        <v>45939533.767199993</v>
      </c>
      <c r="J10" s="27"/>
    </row>
    <row r="11" spans="1:65" ht="11.1" customHeight="1" x14ac:dyDescent="0.25">
      <c r="A11" s="50">
        <v>2</v>
      </c>
      <c r="B11" s="39" t="s">
        <v>28</v>
      </c>
      <c r="C11" s="39" t="s">
        <v>29</v>
      </c>
      <c r="D11" s="55">
        <v>21743354.754999999</v>
      </c>
      <c r="E11" s="55">
        <v>0</v>
      </c>
      <c r="F11" s="55">
        <f t="shared" ref="F11:F13" si="0">SUM(D11+E11)</f>
        <v>21743354.754999999</v>
      </c>
      <c r="G11" s="55">
        <v>116167259.51800001</v>
      </c>
      <c r="H11" s="45">
        <v>0.18717283032428675</v>
      </c>
      <c r="I11" s="55">
        <v>10455053.356620001</v>
      </c>
      <c r="J11" s="27"/>
    </row>
    <row r="12" spans="1:65" ht="11.1" customHeight="1" x14ac:dyDescent="0.25">
      <c r="A12" s="50">
        <v>3</v>
      </c>
      <c r="B12" s="39" t="s">
        <v>30</v>
      </c>
      <c r="C12" s="39" t="s">
        <v>39</v>
      </c>
      <c r="D12" s="55">
        <v>5050361.2100000009</v>
      </c>
      <c r="E12" s="55">
        <v>0</v>
      </c>
      <c r="F12" s="55">
        <f t="shared" si="0"/>
        <v>5050361.2100000009</v>
      </c>
      <c r="G12" s="55">
        <v>41476132.555</v>
      </c>
      <c r="H12" s="45">
        <v>0.1217654805038271</v>
      </c>
      <c r="I12" s="55">
        <v>3732851.9299499998</v>
      </c>
      <c r="J12" s="27"/>
    </row>
    <row r="13" spans="1:65" ht="11.1" customHeight="1" x14ac:dyDescent="0.25">
      <c r="A13" s="50">
        <v>4</v>
      </c>
      <c r="B13" s="39" t="s">
        <v>33</v>
      </c>
      <c r="C13" s="39" t="s">
        <v>34</v>
      </c>
      <c r="D13" s="55">
        <v>2152677.79</v>
      </c>
      <c r="E13" s="55">
        <v>0</v>
      </c>
      <c r="F13" s="55">
        <f t="shared" si="0"/>
        <v>2152677.79</v>
      </c>
      <c r="G13" s="55">
        <v>21924043.960000008</v>
      </c>
      <c r="H13" s="45">
        <v>9.818798912862603E-2</v>
      </c>
      <c r="I13" s="55">
        <v>1973163.9564000007</v>
      </c>
      <c r="J13" s="27"/>
    </row>
    <row r="14" spans="1:65" s="17" customFormat="1" ht="11.1" customHeight="1" x14ac:dyDescent="0.25">
      <c r="A14" s="94" t="s">
        <v>40</v>
      </c>
      <c r="B14" s="94"/>
      <c r="C14" s="94"/>
      <c r="D14" s="53">
        <f>SUM(D10:D13)</f>
        <v>84932235.63000001</v>
      </c>
      <c r="E14" s="53">
        <f t="shared" ref="E14:I14" si="1">SUM(E10:E13)</f>
        <v>0</v>
      </c>
      <c r="F14" s="53">
        <f t="shared" si="1"/>
        <v>84932235.63000001</v>
      </c>
      <c r="G14" s="53">
        <f t="shared" si="1"/>
        <v>690006700.11300004</v>
      </c>
      <c r="H14" s="46" t="s">
        <v>38</v>
      </c>
      <c r="I14" s="53">
        <f t="shared" si="1"/>
        <v>62100603.01016999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25">
      <c r="A15" s="86" t="s">
        <v>41</v>
      </c>
      <c r="B15" s="86"/>
      <c r="C15" s="86"/>
    </row>
    <row r="16" spans="1:65" x14ac:dyDescent="0.25">
      <c r="A16" s="87" t="s">
        <v>27</v>
      </c>
      <c r="B16" s="87"/>
      <c r="C16" s="87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selection activeCell="A26" sqref="A26"/>
    </sheetView>
  </sheetViews>
  <sheetFormatPr baseColWidth="10" defaultColWidth="11.44140625" defaultRowHeight="12" x14ac:dyDescent="0.25"/>
  <cols>
    <col min="1" max="1" width="11.44140625" style="13"/>
    <col min="2" max="2" width="13.21875" style="13" customWidth="1"/>
    <col min="3" max="3" width="65.5546875" style="13" customWidth="1"/>
    <col min="4" max="4" width="18.21875" style="13" bestFit="1" customWidth="1"/>
    <col min="5" max="5" width="17.44140625" style="13" customWidth="1"/>
    <col min="6" max="6" width="15.5546875" style="13" bestFit="1" customWidth="1"/>
    <col min="7" max="7" width="16.77734375" style="13" bestFit="1" customWidth="1"/>
    <col min="8" max="8" width="11.77734375" style="13" bestFit="1" customWidth="1"/>
    <col min="9" max="9" width="15.33203125" style="13" customWidth="1"/>
    <col min="10" max="16384" width="11.44140625" style="13"/>
  </cols>
  <sheetData>
    <row r="1" spans="1:65" ht="15" customHeight="1" x14ac:dyDescent="0.3">
      <c r="C1" s="14" t="s">
        <v>4</v>
      </c>
    </row>
    <row r="2" spans="1:65" ht="15" customHeight="1" x14ac:dyDescent="0.25"/>
    <row r="3" spans="1:65" ht="15" customHeight="1" x14ac:dyDescent="0.3">
      <c r="D3" s="15"/>
      <c r="E3"/>
    </row>
    <row r="4" spans="1:65" ht="15" customHeight="1" x14ac:dyDescent="0.3">
      <c r="D4"/>
      <c r="E4"/>
    </row>
    <row r="5" spans="1:65" x14ac:dyDescent="0.25">
      <c r="A5" s="88" t="s">
        <v>5</v>
      </c>
      <c r="B5" s="88"/>
      <c r="C5" s="88"/>
    </row>
    <row r="6" spans="1:65" x14ac:dyDescent="0.25">
      <c r="A6" s="88" t="s">
        <v>55</v>
      </c>
      <c r="B6" s="88"/>
      <c r="C6" s="88"/>
    </row>
    <row r="7" spans="1:65" x14ac:dyDescent="0.25">
      <c r="A7" s="89" t="s">
        <v>6</v>
      </c>
      <c r="B7" s="89"/>
      <c r="C7" s="89"/>
    </row>
    <row r="8" spans="1:65" s="17" customFormat="1" ht="15" customHeight="1" x14ac:dyDescent="0.25">
      <c r="A8" s="90" t="s">
        <v>7</v>
      </c>
      <c r="B8" s="92" t="s">
        <v>8</v>
      </c>
      <c r="C8" s="92" t="s">
        <v>9</v>
      </c>
      <c r="D8" s="23" t="s">
        <v>10</v>
      </c>
      <c r="E8" s="16" t="s">
        <v>11</v>
      </c>
      <c r="F8" s="24" t="s">
        <v>12</v>
      </c>
      <c r="G8" s="16" t="s">
        <v>24</v>
      </c>
      <c r="H8" s="24" t="s">
        <v>25</v>
      </c>
      <c r="I8" s="16" t="s">
        <v>26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53.55" customHeight="1" x14ac:dyDescent="0.25">
      <c r="A9" s="91"/>
      <c r="B9" s="93"/>
      <c r="C9" s="93"/>
      <c r="D9" s="25" t="s">
        <v>13</v>
      </c>
      <c r="E9" s="48" t="s">
        <v>14</v>
      </c>
      <c r="F9" s="26" t="s">
        <v>16</v>
      </c>
      <c r="G9" s="48" t="s">
        <v>17</v>
      </c>
      <c r="H9" s="26" t="s">
        <v>15</v>
      </c>
      <c r="I9" s="48" t="s">
        <v>18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" customHeight="1" x14ac:dyDescent="0.25">
      <c r="A10" s="50">
        <v>1</v>
      </c>
      <c r="B10" s="39" t="s">
        <v>31</v>
      </c>
      <c r="C10" s="39" t="s">
        <v>32</v>
      </c>
      <c r="D10" s="55">
        <v>56069261.920000002</v>
      </c>
      <c r="E10" s="55">
        <v>0</v>
      </c>
      <c r="F10" s="55">
        <v>56069261.920000002</v>
      </c>
      <c r="G10" s="55">
        <v>518967543.43500006</v>
      </c>
      <c r="H10" s="45">
        <v>0.1080400164312445</v>
      </c>
      <c r="I10" s="55">
        <v>46707078.909150004</v>
      </c>
      <c r="J10" s="27"/>
    </row>
    <row r="11" spans="1:65" ht="11.1" customHeight="1" x14ac:dyDescent="0.25">
      <c r="A11" s="50">
        <v>2</v>
      </c>
      <c r="B11" s="39" t="s">
        <v>28</v>
      </c>
      <c r="C11" s="39" t="s">
        <v>29</v>
      </c>
      <c r="D11" s="55">
        <v>21815438.204999998</v>
      </c>
      <c r="E11" s="55">
        <v>0</v>
      </c>
      <c r="F11" s="55">
        <v>21815438.204999998</v>
      </c>
      <c r="G11" s="55">
        <v>116166603.25299999</v>
      </c>
      <c r="H11" s="45">
        <v>0.18779440557014493</v>
      </c>
      <c r="I11" s="55">
        <v>10454994.292769998</v>
      </c>
      <c r="J11" s="27"/>
    </row>
    <row r="12" spans="1:65" ht="11.1" customHeight="1" x14ac:dyDescent="0.25">
      <c r="A12" s="50">
        <v>3</v>
      </c>
      <c r="B12" s="39" t="s">
        <v>30</v>
      </c>
      <c r="C12" s="39" t="s">
        <v>39</v>
      </c>
      <c r="D12" s="55">
        <v>5080573.6500000004</v>
      </c>
      <c r="E12" s="55">
        <v>0</v>
      </c>
      <c r="F12" s="55">
        <v>5080573.6500000004</v>
      </c>
      <c r="G12" s="55">
        <v>41700474.259999998</v>
      </c>
      <c r="H12" s="45">
        <v>0.12183491291544847</v>
      </c>
      <c r="I12" s="55">
        <v>3753042.6833999995</v>
      </c>
      <c r="J12" s="27"/>
    </row>
    <row r="13" spans="1:65" ht="11.1" customHeight="1" x14ac:dyDescent="0.25">
      <c r="A13" s="50">
        <v>4</v>
      </c>
      <c r="B13" s="39" t="s">
        <v>33</v>
      </c>
      <c r="C13" s="39" t="s">
        <v>34</v>
      </c>
      <c r="D13" s="55">
        <v>2409307.4700000002</v>
      </c>
      <c r="E13" s="55">
        <v>0</v>
      </c>
      <c r="F13" s="55">
        <v>2409307.4700000002</v>
      </c>
      <c r="G13" s="55">
        <v>22419534.379999999</v>
      </c>
      <c r="H13" s="45">
        <v>0.10746465243940541</v>
      </c>
      <c r="I13" s="55">
        <v>2017758.0941999999</v>
      </c>
      <c r="J13" s="27"/>
    </row>
    <row r="14" spans="1:65" s="17" customFormat="1" ht="11.1" customHeight="1" x14ac:dyDescent="0.25">
      <c r="A14" s="94" t="s">
        <v>40</v>
      </c>
      <c r="B14" s="94"/>
      <c r="C14" s="94"/>
      <c r="D14" s="53">
        <f>SUM(D10:D13)</f>
        <v>85374581.245000005</v>
      </c>
      <c r="E14" s="53">
        <f t="shared" ref="E14:I14" si="0">SUM(E10:E13)</f>
        <v>0</v>
      </c>
      <c r="F14" s="53">
        <f t="shared" si="0"/>
        <v>85374581.245000005</v>
      </c>
      <c r="G14" s="53">
        <f t="shared" si="0"/>
        <v>699254155.32800007</v>
      </c>
      <c r="H14" s="46" t="s">
        <v>38</v>
      </c>
      <c r="I14" s="53">
        <f t="shared" si="0"/>
        <v>62932873.979520001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25">
      <c r="A15" s="86" t="s">
        <v>41</v>
      </c>
      <c r="B15" s="86"/>
      <c r="C15" s="86"/>
    </row>
    <row r="16" spans="1:65" x14ac:dyDescent="0.25">
      <c r="A16" s="87" t="s">
        <v>27</v>
      </c>
      <c r="B16" s="87"/>
      <c r="C16" s="87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/>
  </sheetViews>
  <sheetFormatPr baseColWidth="10" defaultColWidth="11.44140625" defaultRowHeight="12" x14ac:dyDescent="0.25"/>
  <cols>
    <col min="1" max="1" width="11.44140625" style="13"/>
    <col min="2" max="2" width="13.21875" style="13" customWidth="1"/>
    <col min="3" max="3" width="65.5546875" style="13" customWidth="1"/>
    <col min="4" max="4" width="18.21875" style="13" bestFit="1" customWidth="1"/>
    <col min="5" max="5" width="17.44140625" style="13" customWidth="1"/>
    <col min="6" max="6" width="15.5546875" style="13" bestFit="1" customWidth="1"/>
    <col min="7" max="7" width="16.77734375" style="13" bestFit="1" customWidth="1"/>
    <col min="8" max="8" width="11.77734375" style="13" bestFit="1" customWidth="1"/>
    <col min="9" max="9" width="15.33203125" style="13" customWidth="1"/>
    <col min="10" max="16384" width="11.44140625" style="13"/>
  </cols>
  <sheetData>
    <row r="1" spans="1:65" ht="15" customHeight="1" x14ac:dyDescent="0.3">
      <c r="C1" s="14" t="s">
        <v>4</v>
      </c>
    </row>
    <row r="2" spans="1:65" ht="15" customHeight="1" x14ac:dyDescent="0.25"/>
    <row r="3" spans="1:65" ht="15" customHeight="1" x14ac:dyDescent="0.3">
      <c r="D3" s="15"/>
      <c r="E3"/>
    </row>
    <row r="4" spans="1:65" ht="15" customHeight="1" x14ac:dyDescent="0.3">
      <c r="D4"/>
      <c r="E4"/>
    </row>
    <row r="5" spans="1:65" x14ac:dyDescent="0.25">
      <c r="A5" s="88" t="s">
        <v>5</v>
      </c>
      <c r="B5" s="88"/>
      <c r="C5" s="88"/>
    </row>
    <row r="6" spans="1:65" x14ac:dyDescent="0.25">
      <c r="A6" s="88" t="s">
        <v>56</v>
      </c>
      <c r="B6" s="88"/>
      <c r="C6" s="88"/>
    </row>
    <row r="7" spans="1:65" x14ac:dyDescent="0.25">
      <c r="A7" s="89" t="s">
        <v>6</v>
      </c>
      <c r="B7" s="89"/>
      <c r="C7" s="89"/>
    </row>
    <row r="8" spans="1:65" s="17" customFormat="1" ht="15" customHeight="1" x14ac:dyDescent="0.25">
      <c r="A8" s="90" t="s">
        <v>7</v>
      </c>
      <c r="B8" s="92" t="s">
        <v>8</v>
      </c>
      <c r="C8" s="92" t="s">
        <v>9</v>
      </c>
      <c r="D8" s="23" t="s">
        <v>10</v>
      </c>
      <c r="E8" s="16" t="s">
        <v>11</v>
      </c>
      <c r="F8" s="24" t="s">
        <v>12</v>
      </c>
      <c r="G8" s="16" t="s">
        <v>24</v>
      </c>
      <c r="H8" s="24" t="s">
        <v>25</v>
      </c>
      <c r="I8" s="16" t="s">
        <v>26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53.55" customHeight="1" x14ac:dyDescent="0.25">
      <c r="A9" s="91"/>
      <c r="B9" s="93"/>
      <c r="C9" s="93"/>
      <c r="D9" s="25" t="s">
        <v>13</v>
      </c>
      <c r="E9" s="49" t="s">
        <v>14</v>
      </c>
      <c r="F9" s="26" t="s">
        <v>16</v>
      </c>
      <c r="G9" s="49" t="s">
        <v>17</v>
      </c>
      <c r="H9" s="26" t="s">
        <v>15</v>
      </c>
      <c r="I9" s="49" t="s">
        <v>18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" customHeight="1" x14ac:dyDescent="0.25">
      <c r="A10" s="50">
        <v>1</v>
      </c>
      <c r="B10" s="39" t="s">
        <v>31</v>
      </c>
      <c r="C10" s="39" t="s">
        <v>32</v>
      </c>
      <c r="D10" s="55">
        <v>56196659.040000007</v>
      </c>
      <c r="E10" s="55">
        <v>0</v>
      </c>
      <c r="F10" s="55">
        <f>SUM(D10+E10)</f>
        <v>56196659.040000007</v>
      </c>
      <c r="G10" s="55">
        <v>523946902.32000005</v>
      </c>
      <c r="H10" s="45">
        <v>0.10725640096575655</v>
      </c>
      <c r="I10" s="55">
        <v>47155221.208800003</v>
      </c>
      <c r="J10" s="27"/>
    </row>
    <row r="11" spans="1:65" ht="11.1" customHeight="1" x14ac:dyDescent="0.25">
      <c r="A11" s="50">
        <v>2</v>
      </c>
      <c r="B11" s="39" t="s">
        <v>28</v>
      </c>
      <c r="C11" s="39" t="s">
        <v>29</v>
      </c>
      <c r="D11" s="55">
        <v>21866633.809999999</v>
      </c>
      <c r="E11" s="55">
        <v>0</v>
      </c>
      <c r="F11" s="55">
        <f t="shared" ref="F11:F13" si="0">SUM(D11+E11)</f>
        <v>21866633.809999999</v>
      </c>
      <c r="G11" s="55">
        <v>115541298.22299999</v>
      </c>
      <c r="H11" s="45">
        <v>0.18925383517672092</v>
      </c>
      <c r="I11" s="55">
        <v>10398716.840069998</v>
      </c>
      <c r="J11" s="27"/>
    </row>
    <row r="12" spans="1:65" ht="11.1" customHeight="1" x14ac:dyDescent="0.25">
      <c r="A12" s="50">
        <v>3</v>
      </c>
      <c r="B12" s="39" t="s">
        <v>30</v>
      </c>
      <c r="C12" s="39" t="s">
        <v>39</v>
      </c>
      <c r="D12" s="55">
        <v>5102455.9350000005</v>
      </c>
      <c r="E12" s="55">
        <v>0</v>
      </c>
      <c r="F12" s="55">
        <f t="shared" si="0"/>
        <v>5102455.9350000005</v>
      </c>
      <c r="G12" s="55">
        <v>41952027.210000001</v>
      </c>
      <c r="H12" s="45">
        <v>0.12162596838189838</v>
      </c>
      <c r="I12" s="55">
        <v>3775682.4488999997</v>
      </c>
      <c r="J12" s="27"/>
    </row>
    <row r="13" spans="1:65" ht="11.1" customHeight="1" x14ac:dyDescent="0.25">
      <c r="A13" s="50">
        <v>4</v>
      </c>
      <c r="B13" s="39" t="s">
        <v>33</v>
      </c>
      <c r="C13" s="39" t="s">
        <v>34</v>
      </c>
      <c r="D13" s="55">
        <v>2428293.75</v>
      </c>
      <c r="E13" s="55">
        <v>0</v>
      </c>
      <c r="F13" s="55">
        <f t="shared" si="0"/>
        <v>2428293.75</v>
      </c>
      <c r="G13" s="55">
        <v>22162702.089999996</v>
      </c>
      <c r="H13" s="45">
        <v>0.10956668280514709</v>
      </c>
      <c r="I13" s="55">
        <v>1994643.1880999997</v>
      </c>
      <c r="J13" s="27"/>
    </row>
    <row r="14" spans="1:65" s="17" customFormat="1" ht="11.1" customHeight="1" x14ac:dyDescent="0.25">
      <c r="A14" s="94" t="s">
        <v>40</v>
      </c>
      <c r="B14" s="94"/>
      <c r="C14" s="94"/>
      <c r="D14" s="53">
        <f>SUM(D10:D13)</f>
        <v>85594042.535000011</v>
      </c>
      <c r="E14" s="53">
        <f t="shared" ref="E14:I14" si="1">SUM(E10:E13)</f>
        <v>0</v>
      </c>
      <c r="F14" s="53">
        <f t="shared" si="1"/>
        <v>85594042.535000011</v>
      </c>
      <c r="G14" s="53">
        <f t="shared" si="1"/>
        <v>703602929.84300005</v>
      </c>
      <c r="H14" s="46" t="s">
        <v>38</v>
      </c>
      <c r="I14" s="53">
        <f t="shared" si="1"/>
        <v>63324263.685869999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25">
      <c r="A15" s="86" t="s">
        <v>41</v>
      </c>
      <c r="B15" s="86"/>
      <c r="C15" s="86"/>
      <c r="I15" s="56"/>
    </row>
    <row r="16" spans="1:65" x14ac:dyDescent="0.25">
      <c r="A16" s="87" t="s">
        <v>27</v>
      </c>
      <c r="B16" s="87"/>
      <c r="C16" s="87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/>
  </sheetViews>
  <sheetFormatPr baseColWidth="10" defaultColWidth="11.44140625" defaultRowHeight="12" x14ac:dyDescent="0.25"/>
  <cols>
    <col min="1" max="1" width="11.44140625" style="13"/>
    <col min="2" max="2" width="13.21875" style="13" customWidth="1"/>
    <col min="3" max="3" width="65.5546875" style="13" customWidth="1"/>
    <col min="4" max="4" width="18.21875" style="13" bestFit="1" customWidth="1"/>
    <col min="5" max="5" width="17.44140625" style="13" customWidth="1"/>
    <col min="6" max="6" width="18.33203125" style="13" customWidth="1"/>
    <col min="7" max="7" width="16.77734375" style="13" bestFit="1" customWidth="1"/>
    <col min="8" max="8" width="11.77734375" style="13" bestFit="1" customWidth="1"/>
    <col min="9" max="9" width="15.33203125" style="13" customWidth="1"/>
    <col min="10" max="16384" width="11.44140625" style="13"/>
  </cols>
  <sheetData>
    <row r="1" spans="1:65" ht="15" customHeight="1" x14ac:dyDescent="0.3">
      <c r="C1" s="14" t="s">
        <v>4</v>
      </c>
    </row>
    <row r="2" spans="1:65" ht="15" customHeight="1" x14ac:dyDescent="0.25"/>
    <row r="3" spans="1:65" ht="15" customHeight="1" x14ac:dyDescent="0.3">
      <c r="D3" s="15"/>
      <c r="E3"/>
    </row>
    <row r="4" spans="1:65" ht="15" customHeight="1" x14ac:dyDescent="0.3">
      <c r="D4"/>
      <c r="E4"/>
    </row>
    <row r="5" spans="1:65" x14ac:dyDescent="0.25">
      <c r="A5" s="88" t="s">
        <v>5</v>
      </c>
      <c r="B5" s="88"/>
      <c r="C5" s="88"/>
    </row>
    <row r="6" spans="1:65" x14ac:dyDescent="0.25">
      <c r="A6" s="88" t="s">
        <v>57</v>
      </c>
      <c r="B6" s="88"/>
      <c r="C6" s="88"/>
    </row>
    <row r="7" spans="1:65" x14ac:dyDescent="0.25">
      <c r="A7" s="89" t="s">
        <v>6</v>
      </c>
      <c r="B7" s="89"/>
      <c r="C7" s="89"/>
    </row>
    <row r="8" spans="1:65" s="17" customFormat="1" ht="15" customHeight="1" x14ac:dyDescent="0.25">
      <c r="A8" s="90" t="s">
        <v>7</v>
      </c>
      <c r="B8" s="92" t="s">
        <v>8</v>
      </c>
      <c r="C8" s="92" t="s">
        <v>9</v>
      </c>
      <c r="D8" s="23" t="s">
        <v>10</v>
      </c>
      <c r="E8" s="16" t="s">
        <v>11</v>
      </c>
      <c r="F8" s="24" t="s">
        <v>12</v>
      </c>
      <c r="G8" s="16" t="s">
        <v>24</v>
      </c>
      <c r="H8" s="24" t="s">
        <v>25</v>
      </c>
      <c r="I8" s="16" t="s">
        <v>26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53.55" customHeight="1" x14ac:dyDescent="0.25">
      <c r="A9" s="91"/>
      <c r="B9" s="93"/>
      <c r="C9" s="93"/>
      <c r="D9" s="25" t="s">
        <v>13</v>
      </c>
      <c r="E9" s="51" t="s">
        <v>14</v>
      </c>
      <c r="F9" s="26" t="s">
        <v>16</v>
      </c>
      <c r="G9" s="51" t="s">
        <v>17</v>
      </c>
      <c r="H9" s="26" t="s">
        <v>15</v>
      </c>
      <c r="I9" s="51" t="s">
        <v>18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" customHeight="1" x14ac:dyDescent="0.25">
      <c r="A10" s="50">
        <v>1</v>
      </c>
      <c r="B10" s="39" t="s">
        <v>31</v>
      </c>
      <c r="C10" s="39" t="s">
        <v>32</v>
      </c>
      <c r="D10" s="55">
        <v>56290206.745000005</v>
      </c>
      <c r="E10" s="55">
        <v>0</v>
      </c>
      <c r="F10" s="55">
        <v>56290206.745000005</v>
      </c>
      <c r="G10" s="55">
        <v>532550623.37500006</v>
      </c>
      <c r="H10" s="45">
        <v>0.10569925989057152</v>
      </c>
      <c r="I10" s="55">
        <v>47929556.103750005</v>
      </c>
      <c r="J10" s="27"/>
    </row>
    <row r="11" spans="1:65" ht="11.1" customHeight="1" x14ac:dyDescent="0.25">
      <c r="A11" s="50">
        <v>2</v>
      </c>
      <c r="B11" s="39" t="s">
        <v>28</v>
      </c>
      <c r="C11" s="39" t="s">
        <v>29</v>
      </c>
      <c r="D11" s="55">
        <v>21988287.199999999</v>
      </c>
      <c r="E11" s="55">
        <v>0</v>
      </c>
      <c r="F11" s="55">
        <v>21988287.199999999</v>
      </c>
      <c r="G11" s="55">
        <v>116358614.338</v>
      </c>
      <c r="H11" s="45">
        <v>0.18896999869840439</v>
      </c>
      <c r="I11" s="55">
        <v>10472275.29042</v>
      </c>
      <c r="J11" s="27"/>
    </row>
    <row r="12" spans="1:65" ht="11.1" customHeight="1" x14ac:dyDescent="0.25">
      <c r="A12" s="50">
        <v>3</v>
      </c>
      <c r="B12" s="39" t="s">
        <v>30</v>
      </c>
      <c r="C12" s="39" t="s">
        <v>39</v>
      </c>
      <c r="D12" s="55">
        <v>5103208.9650000008</v>
      </c>
      <c r="E12" s="55">
        <v>0</v>
      </c>
      <c r="F12" s="55">
        <v>5103208.9650000008</v>
      </c>
      <c r="G12" s="55">
        <v>43213345.109999999</v>
      </c>
      <c r="H12" s="45">
        <v>0.11809335639279328</v>
      </c>
      <c r="I12" s="55">
        <v>3889201.0598999998</v>
      </c>
      <c r="J12" s="27"/>
    </row>
    <row r="13" spans="1:65" ht="11.1" customHeight="1" x14ac:dyDescent="0.25">
      <c r="A13" s="50">
        <v>4</v>
      </c>
      <c r="B13" s="39" t="s">
        <v>33</v>
      </c>
      <c r="C13" s="39" t="s">
        <v>34</v>
      </c>
      <c r="D13" s="55">
        <v>2412106.8250000002</v>
      </c>
      <c r="E13" s="55">
        <v>0</v>
      </c>
      <c r="F13" s="55">
        <v>2412106.8250000002</v>
      </c>
      <c r="G13" s="55">
        <v>22153718.714999996</v>
      </c>
      <c r="H13" s="45">
        <v>0.10888044829091352</v>
      </c>
      <c r="I13" s="55">
        <v>1993834.6843499995</v>
      </c>
      <c r="J13" s="27"/>
    </row>
    <row r="14" spans="1:65" s="17" customFormat="1" ht="11.1" customHeight="1" x14ac:dyDescent="0.25">
      <c r="A14" s="94" t="s">
        <v>40</v>
      </c>
      <c r="B14" s="94"/>
      <c r="C14" s="94"/>
      <c r="D14" s="53">
        <f>SUM(D10:D13)</f>
        <v>85793809.735000014</v>
      </c>
      <c r="E14" s="53">
        <f t="shared" ref="E14" si="0">SUM(E10:E13)</f>
        <v>0</v>
      </c>
      <c r="F14" s="53">
        <f>SUM(F10:F13)</f>
        <v>85793809.735000014</v>
      </c>
      <c r="G14" s="53">
        <f>SUM(G10:G13)</f>
        <v>714276301.53800011</v>
      </c>
      <c r="H14" s="46" t="s">
        <v>38</v>
      </c>
      <c r="I14" s="53">
        <f>SUM(I10:I13)</f>
        <v>64284867.138420001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25">
      <c r="A15" s="86" t="s">
        <v>41</v>
      </c>
      <c r="B15" s="86"/>
      <c r="C15" s="86"/>
      <c r="D15" s="56"/>
      <c r="E15" s="56"/>
      <c r="F15" s="56"/>
      <c r="G15" s="56"/>
    </row>
    <row r="16" spans="1:65" x14ac:dyDescent="0.25">
      <c r="A16" s="87" t="s">
        <v>27</v>
      </c>
      <c r="B16" s="87"/>
      <c r="C16" s="87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/>
  </sheetViews>
  <sheetFormatPr baseColWidth="10" defaultColWidth="11.44140625" defaultRowHeight="12" x14ac:dyDescent="0.25"/>
  <cols>
    <col min="1" max="1" width="11.44140625" style="13"/>
    <col min="2" max="2" width="13.21875" style="13" customWidth="1"/>
    <col min="3" max="3" width="65.5546875" style="13" customWidth="1"/>
    <col min="4" max="4" width="18.21875" style="13" bestFit="1" customWidth="1"/>
    <col min="5" max="5" width="17.44140625" style="13" customWidth="1"/>
    <col min="6" max="6" width="18.33203125" style="13" customWidth="1"/>
    <col min="7" max="7" width="16.77734375" style="13" bestFit="1" customWidth="1"/>
    <col min="8" max="8" width="11.77734375" style="13" bestFit="1" customWidth="1"/>
    <col min="9" max="9" width="15.33203125" style="13" customWidth="1"/>
    <col min="10" max="16384" width="11.44140625" style="13"/>
  </cols>
  <sheetData>
    <row r="1" spans="1:65" ht="15" customHeight="1" x14ac:dyDescent="0.3">
      <c r="C1" s="14" t="s">
        <v>4</v>
      </c>
    </row>
    <row r="2" spans="1:65" ht="15" customHeight="1" x14ac:dyDescent="0.25"/>
    <row r="3" spans="1:65" ht="15" customHeight="1" x14ac:dyDescent="0.3">
      <c r="D3" s="15"/>
      <c r="E3"/>
    </row>
    <row r="4" spans="1:65" ht="15" customHeight="1" x14ac:dyDescent="0.3">
      <c r="D4"/>
      <c r="E4"/>
    </row>
    <row r="5" spans="1:65" x14ac:dyDescent="0.25">
      <c r="A5" s="88" t="s">
        <v>5</v>
      </c>
      <c r="B5" s="88"/>
      <c r="C5" s="88"/>
    </row>
    <row r="6" spans="1:65" x14ac:dyDescent="0.25">
      <c r="A6" s="88" t="s">
        <v>61</v>
      </c>
      <c r="B6" s="88"/>
      <c r="C6" s="88"/>
    </row>
    <row r="7" spans="1:65" x14ac:dyDescent="0.25">
      <c r="A7" s="89" t="s">
        <v>6</v>
      </c>
      <c r="B7" s="89"/>
      <c r="C7" s="89"/>
    </row>
    <row r="8" spans="1:65" s="17" customFormat="1" ht="15" customHeight="1" x14ac:dyDescent="0.25">
      <c r="A8" s="90" t="s">
        <v>7</v>
      </c>
      <c r="B8" s="92" t="s">
        <v>8</v>
      </c>
      <c r="C8" s="92" t="s">
        <v>9</v>
      </c>
      <c r="D8" s="23" t="s">
        <v>10</v>
      </c>
      <c r="E8" s="16" t="s">
        <v>11</v>
      </c>
      <c r="F8" s="24" t="s">
        <v>12</v>
      </c>
      <c r="G8" s="16" t="s">
        <v>24</v>
      </c>
      <c r="H8" s="24" t="s">
        <v>25</v>
      </c>
      <c r="I8" s="16" t="s">
        <v>26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53.55" customHeight="1" x14ac:dyDescent="0.25">
      <c r="A9" s="91"/>
      <c r="B9" s="93"/>
      <c r="C9" s="93"/>
      <c r="D9" s="25" t="s">
        <v>13</v>
      </c>
      <c r="E9" s="57" t="s">
        <v>14</v>
      </c>
      <c r="F9" s="26" t="s">
        <v>16</v>
      </c>
      <c r="G9" s="57" t="s">
        <v>17</v>
      </c>
      <c r="H9" s="26" t="s">
        <v>15</v>
      </c>
      <c r="I9" s="57" t="s">
        <v>18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" customHeight="1" x14ac:dyDescent="0.25">
      <c r="A10" s="50">
        <v>1</v>
      </c>
      <c r="B10" s="39" t="s">
        <v>31</v>
      </c>
      <c r="C10" s="39" t="s">
        <v>32</v>
      </c>
      <c r="D10" s="55">
        <v>56640281.75</v>
      </c>
      <c r="E10" s="55">
        <v>0</v>
      </c>
      <c r="F10" s="55">
        <v>56640281.75</v>
      </c>
      <c r="G10" s="55">
        <v>533775736.24499995</v>
      </c>
      <c r="H10" s="45">
        <v>0.10611250737707276</v>
      </c>
      <c r="I10" s="55">
        <v>48039816.262049995</v>
      </c>
      <c r="J10" s="27"/>
    </row>
    <row r="11" spans="1:65" ht="11.1" customHeight="1" x14ac:dyDescent="0.25">
      <c r="A11" s="50">
        <v>2</v>
      </c>
      <c r="B11" s="39" t="s">
        <v>28</v>
      </c>
      <c r="C11" s="39" t="s">
        <v>29</v>
      </c>
      <c r="D11" s="55">
        <v>22013807.974999998</v>
      </c>
      <c r="E11" s="55">
        <v>0</v>
      </c>
      <c r="F11" s="55">
        <v>22013807.974999998</v>
      </c>
      <c r="G11" s="55">
        <v>115551367.07300001</v>
      </c>
      <c r="H11" s="45">
        <v>0.19051101283027394</v>
      </c>
      <c r="I11" s="55">
        <v>10399623.036570001</v>
      </c>
      <c r="J11" s="27"/>
    </row>
    <row r="12" spans="1:65" ht="11.1" customHeight="1" x14ac:dyDescent="0.25">
      <c r="A12" s="50">
        <v>3</v>
      </c>
      <c r="B12" s="39" t="s">
        <v>30</v>
      </c>
      <c r="C12" s="39" t="s">
        <v>39</v>
      </c>
      <c r="D12" s="55">
        <v>5230124.1400000006</v>
      </c>
      <c r="E12" s="55">
        <v>0</v>
      </c>
      <c r="F12" s="55">
        <v>5230124.1400000006</v>
      </c>
      <c r="G12" s="55">
        <v>43263476.920000002</v>
      </c>
      <c r="H12" s="45">
        <v>0.12089005582401999</v>
      </c>
      <c r="I12" s="55">
        <v>3893712.9227999998</v>
      </c>
      <c r="J12" s="27"/>
    </row>
    <row r="13" spans="1:65" ht="11.1" customHeight="1" x14ac:dyDescent="0.25">
      <c r="A13" s="50">
        <v>4</v>
      </c>
      <c r="B13" s="39" t="s">
        <v>33</v>
      </c>
      <c r="C13" s="39" t="s">
        <v>34</v>
      </c>
      <c r="D13" s="55">
        <v>2439182.5150000001</v>
      </c>
      <c r="E13" s="55">
        <v>0</v>
      </c>
      <c r="F13" s="55">
        <v>2439182.5150000001</v>
      </c>
      <c r="G13" s="55">
        <v>22377802.585000001</v>
      </c>
      <c r="H13" s="45">
        <v>0.10900009085945737</v>
      </c>
      <c r="I13" s="55">
        <v>2014002.2326499999</v>
      </c>
      <c r="J13" s="27"/>
    </row>
    <row r="14" spans="1:65" s="17" customFormat="1" ht="11.1" customHeight="1" x14ac:dyDescent="0.25">
      <c r="A14" s="94" t="s">
        <v>40</v>
      </c>
      <c r="B14" s="94"/>
      <c r="C14" s="94"/>
      <c r="D14" s="53">
        <f>SUM(D10:D13)</f>
        <v>86323396.379999995</v>
      </c>
      <c r="E14" s="53">
        <f t="shared" ref="E14" si="0">SUM(E10:E13)</f>
        <v>0</v>
      </c>
      <c r="F14" s="53">
        <f>SUM(F10:F13)</f>
        <v>86323396.379999995</v>
      </c>
      <c r="G14" s="53">
        <f>SUM(G10:G13)</f>
        <v>714968382.82299995</v>
      </c>
      <c r="H14" s="46" t="s">
        <v>38</v>
      </c>
      <c r="I14" s="53">
        <f>SUM(I10:I13)</f>
        <v>64347154.454069994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25">
      <c r="A15" s="86" t="s">
        <v>41</v>
      </c>
      <c r="B15" s="86"/>
      <c r="C15" s="86"/>
      <c r="D15" s="56"/>
      <c r="E15" s="56"/>
      <c r="F15" s="56"/>
      <c r="G15" s="56"/>
    </row>
    <row r="16" spans="1:65" x14ac:dyDescent="0.25">
      <c r="A16" s="87" t="s">
        <v>27</v>
      </c>
      <c r="B16" s="87"/>
      <c r="C16" s="87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26"/>
  <sheetViews>
    <sheetView showGridLines="0" zoomScale="70" zoomScaleNormal="70" workbookViewId="0"/>
  </sheetViews>
  <sheetFormatPr baseColWidth="10" defaultColWidth="11.44140625" defaultRowHeight="13.8" x14ac:dyDescent="0.3"/>
  <cols>
    <col min="1" max="1" width="11.44140625" style="9"/>
    <col min="2" max="2" width="34.5546875" style="9" customWidth="1"/>
    <col min="3" max="3" width="11.44140625" style="9"/>
    <col min="4" max="4" width="11" style="9" customWidth="1"/>
    <col min="5" max="8" width="11.44140625" style="9"/>
    <col min="9" max="9" width="12.77734375" style="9" customWidth="1"/>
    <col min="10" max="16384" width="11.44140625" style="9"/>
  </cols>
  <sheetData>
    <row r="5" spans="2:9" x14ac:dyDescent="0.3">
      <c r="C5" s="10"/>
      <c r="D5" s="10"/>
      <c r="E5" s="10"/>
      <c r="F5" s="10"/>
      <c r="G5" s="10"/>
      <c r="H5" s="10"/>
      <c r="I5" s="10"/>
    </row>
    <row r="6" spans="2:9" x14ac:dyDescent="0.3">
      <c r="B6" s="81" t="s">
        <v>58</v>
      </c>
      <c r="C6" s="81"/>
      <c r="D6" s="81"/>
      <c r="E6" s="81"/>
      <c r="F6" s="81"/>
      <c r="G6" s="81"/>
      <c r="H6" s="81"/>
      <c r="I6" s="81"/>
    </row>
    <row r="7" spans="2:9" ht="18" customHeight="1" x14ac:dyDescent="0.3">
      <c r="B7" s="82" t="s">
        <v>0</v>
      </c>
      <c r="C7" s="82"/>
      <c r="D7" s="82"/>
      <c r="E7" s="82"/>
      <c r="F7" s="82"/>
      <c r="G7" s="82"/>
      <c r="H7" s="82"/>
      <c r="I7" s="82"/>
    </row>
    <row r="8" spans="2:9" ht="18" customHeight="1" x14ac:dyDescent="0.3">
      <c r="B8" s="82"/>
      <c r="C8" s="82"/>
      <c r="D8" s="82"/>
      <c r="E8" s="82"/>
      <c r="F8" s="82"/>
      <c r="G8" s="82"/>
      <c r="H8" s="82"/>
      <c r="I8" s="82"/>
    </row>
    <row r="9" spans="2:9" x14ac:dyDescent="0.3">
      <c r="B9" s="83" t="s">
        <v>35</v>
      </c>
      <c r="C9" s="83"/>
      <c r="D9" s="83"/>
      <c r="E9" s="83"/>
      <c r="F9" s="83"/>
      <c r="G9" s="83"/>
      <c r="H9" s="83"/>
      <c r="I9" s="83"/>
    </row>
    <row r="10" spans="2:9" x14ac:dyDescent="0.3">
      <c r="B10" s="84"/>
      <c r="C10" s="84"/>
      <c r="D10" s="84"/>
      <c r="E10" s="84"/>
      <c r="F10" s="84"/>
      <c r="G10" s="84"/>
      <c r="H10" s="84"/>
      <c r="I10" s="84"/>
    </row>
    <row r="11" spans="2:9" ht="36.6" customHeight="1" thickBot="1" x14ac:dyDescent="0.35">
      <c r="B11" s="52" t="s">
        <v>43</v>
      </c>
      <c r="C11" s="5"/>
      <c r="D11" s="5"/>
      <c r="E11" s="5"/>
      <c r="F11" s="5"/>
      <c r="G11" s="5"/>
      <c r="H11" s="5"/>
      <c r="I11" s="5"/>
    </row>
    <row r="12" spans="2:9" ht="33" customHeight="1" x14ac:dyDescent="0.3">
      <c r="B12" s="75" t="s">
        <v>19</v>
      </c>
      <c r="C12" s="76"/>
      <c r="D12" s="76"/>
      <c r="E12" s="76"/>
      <c r="F12" s="76"/>
      <c r="G12" s="76"/>
      <c r="H12" s="76"/>
      <c r="I12" s="77"/>
    </row>
    <row r="13" spans="2:9" ht="14.25" customHeight="1" x14ac:dyDescent="0.3">
      <c r="B13" s="20"/>
      <c r="C13" s="21"/>
      <c r="D13" s="21"/>
      <c r="E13" s="21"/>
      <c r="F13" s="21"/>
      <c r="G13" s="21"/>
      <c r="H13" s="21"/>
      <c r="I13" s="22"/>
    </row>
    <row r="14" spans="2:9" ht="18.75" customHeight="1" x14ac:dyDescent="0.3">
      <c r="B14" s="78" t="s">
        <v>42</v>
      </c>
      <c r="C14" s="79"/>
      <c r="D14" s="79"/>
      <c r="E14" s="79"/>
      <c r="F14" s="79"/>
      <c r="G14" s="79"/>
      <c r="H14" s="79"/>
      <c r="I14" s="80"/>
    </row>
    <row r="15" spans="2:9" ht="15.75" customHeight="1" x14ac:dyDescent="0.3">
      <c r="B15" s="69"/>
      <c r="C15" s="70"/>
      <c r="D15" s="70"/>
      <c r="E15" s="70"/>
      <c r="F15" s="70"/>
      <c r="G15" s="70"/>
      <c r="H15" s="70"/>
      <c r="I15" s="71"/>
    </row>
    <row r="16" spans="2:9" s="11" customFormat="1" ht="30" customHeight="1" x14ac:dyDescent="0.3">
      <c r="B16" s="69" t="s">
        <v>20</v>
      </c>
      <c r="C16" s="70"/>
      <c r="D16" s="70"/>
      <c r="E16" s="70"/>
      <c r="F16" s="70"/>
      <c r="G16" s="70"/>
      <c r="H16" s="70"/>
      <c r="I16" s="71"/>
    </row>
    <row r="17" spans="1:12" s="11" customFormat="1" ht="18.75" customHeight="1" x14ac:dyDescent="0.3">
      <c r="B17" s="69"/>
      <c r="C17" s="70"/>
      <c r="D17" s="70"/>
      <c r="E17" s="70"/>
      <c r="F17" s="70"/>
      <c r="G17" s="70"/>
      <c r="H17" s="70"/>
      <c r="I17" s="71"/>
    </row>
    <row r="18" spans="1:12" ht="49.5" customHeight="1" x14ac:dyDescent="0.3">
      <c r="B18" s="69" t="s">
        <v>21</v>
      </c>
      <c r="C18" s="70"/>
      <c r="D18" s="70"/>
      <c r="E18" s="70"/>
      <c r="F18" s="70"/>
      <c r="G18" s="70"/>
      <c r="H18" s="70"/>
      <c r="I18" s="71"/>
    </row>
    <row r="19" spans="1:12" ht="22.5" customHeight="1" x14ac:dyDescent="0.3">
      <c r="B19" s="69"/>
      <c r="C19" s="70"/>
      <c r="D19" s="70"/>
      <c r="E19" s="70"/>
      <c r="F19" s="70"/>
      <c r="G19" s="70"/>
      <c r="H19" s="70"/>
      <c r="I19" s="71"/>
    </row>
    <row r="20" spans="1:12" ht="30" customHeight="1" x14ac:dyDescent="0.3">
      <c r="B20" s="69" t="s">
        <v>22</v>
      </c>
      <c r="C20" s="70"/>
      <c r="D20" s="70"/>
      <c r="E20" s="70"/>
      <c r="F20" s="70"/>
      <c r="G20" s="70"/>
      <c r="H20" s="70"/>
      <c r="I20" s="71"/>
    </row>
    <row r="21" spans="1:12" ht="23.25" customHeight="1" x14ac:dyDescent="0.3">
      <c r="B21" s="69"/>
      <c r="C21" s="70"/>
      <c r="D21" s="70"/>
      <c r="E21" s="70"/>
      <c r="F21" s="70"/>
      <c r="G21" s="70"/>
      <c r="H21" s="70"/>
      <c r="I21" s="71"/>
    </row>
    <row r="22" spans="1:12" s="11" customFormat="1" ht="67.5" customHeight="1" x14ac:dyDescent="0.3">
      <c r="B22" s="69" t="s">
        <v>23</v>
      </c>
      <c r="C22" s="70"/>
      <c r="D22" s="70"/>
      <c r="E22" s="70"/>
      <c r="F22" s="70"/>
      <c r="G22" s="70"/>
      <c r="H22" s="70"/>
      <c r="I22" s="71"/>
    </row>
    <row r="23" spans="1:12" ht="18" customHeight="1" thickBot="1" x14ac:dyDescent="0.35">
      <c r="B23" s="72"/>
      <c r="C23" s="73"/>
      <c r="D23" s="73"/>
      <c r="E23" s="73"/>
      <c r="F23" s="73"/>
      <c r="G23" s="73"/>
      <c r="H23" s="73"/>
      <c r="I23" s="74"/>
    </row>
    <row r="24" spans="1:12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1:12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</row>
    <row r="26" spans="1:12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</row>
  </sheetData>
  <mergeCells count="15">
    <mergeCell ref="B6:I6"/>
    <mergeCell ref="B7:I8"/>
    <mergeCell ref="B9:I9"/>
    <mergeCell ref="B10:I10"/>
    <mergeCell ref="B20:I20"/>
    <mergeCell ref="B21:I21"/>
    <mergeCell ref="B22:I22"/>
    <mergeCell ref="B23:I23"/>
    <mergeCell ref="B12:I12"/>
    <mergeCell ref="B18:I18"/>
    <mergeCell ref="B19:I19"/>
    <mergeCell ref="B16:I16"/>
    <mergeCell ref="B17:I17"/>
    <mergeCell ref="B14:I14"/>
    <mergeCell ref="B15:I15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selection activeCell="A17" sqref="A17"/>
    </sheetView>
  </sheetViews>
  <sheetFormatPr baseColWidth="10" defaultColWidth="11.44140625" defaultRowHeight="12" x14ac:dyDescent="0.25"/>
  <cols>
    <col min="1" max="1" width="11.44140625" style="13"/>
    <col min="2" max="2" width="13.21875" style="13" customWidth="1"/>
    <col min="3" max="3" width="65.5546875" style="13" customWidth="1"/>
    <col min="4" max="4" width="18.21875" style="13" bestFit="1" customWidth="1"/>
    <col min="5" max="5" width="17.44140625" style="13" customWidth="1"/>
    <col min="6" max="6" width="15.5546875" style="13" bestFit="1" customWidth="1"/>
    <col min="7" max="7" width="16.77734375" style="13" bestFit="1" customWidth="1"/>
    <col min="8" max="8" width="11.77734375" style="13" bestFit="1" customWidth="1"/>
    <col min="9" max="9" width="13.21875" style="13" bestFit="1" customWidth="1"/>
    <col min="10" max="16384" width="11.44140625" style="13"/>
  </cols>
  <sheetData>
    <row r="1" spans="1:65" ht="15" customHeight="1" x14ac:dyDescent="0.3">
      <c r="C1" s="14" t="s">
        <v>4</v>
      </c>
    </row>
    <row r="2" spans="1:65" ht="15" customHeight="1" x14ac:dyDescent="0.25"/>
    <row r="3" spans="1:65" ht="15" customHeight="1" x14ac:dyDescent="0.3">
      <c r="D3" s="15"/>
      <c r="E3"/>
    </row>
    <row r="4" spans="1:65" ht="15" customHeight="1" x14ac:dyDescent="0.3">
      <c r="D4"/>
      <c r="E4"/>
    </row>
    <row r="5" spans="1:65" x14ac:dyDescent="0.25">
      <c r="A5" s="88" t="s">
        <v>5</v>
      </c>
      <c r="B5" s="88"/>
      <c r="C5" s="88"/>
    </row>
    <row r="6" spans="1:65" x14ac:dyDescent="0.25">
      <c r="A6" s="88" t="s">
        <v>44</v>
      </c>
      <c r="B6" s="88"/>
      <c r="C6" s="88"/>
    </row>
    <row r="7" spans="1:65" x14ac:dyDescent="0.25">
      <c r="A7" s="89" t="s">
        <v>6</v>
      </c>
      <c r="B7" s="89"/>
      <c r="C7" s="89"/>
    </row>
    <row r="8" spans="1:65" s="17" customFormat="1" ht="15" customHeight="1" x14ac:dyDescent="0.25">
      <c r="A8" s="90" t="s">
        <v>7</v>
      </c>
      <c r="B8" s="92" t="s">
        <v>8</v>
      </c>
      <c r="C8" s="92" t="s">
        <v>9</v>
      </c>
      <c r="D8" s="23" t="s">
        <v>10</v>
      </c>
      <c r="E8" s="16" t="s">
        <v>11</v>
      </c>
      <c r="F8" s="24" t="s">
        <v>12</v>
      </c>
      <c r="G8" s="16" t="s">
        <v>24</v>
      </c>
      <c r="H8" s="24" t="s">
        <v>25</v>
      </c>
      <c r="I8" s="16" t="s">
        <v>26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53.55" customHeight="1" x14ac:dyDescent="0.25">
      <c r="A9" s="91"/>
      <c r="B9" s="93"/>
      <c r="C9" s="93"/>
      <c r="D9" s="25" t="s">
        <v>13</v>
      </c>
      <c r="E9" s="30" t="s">
        <v>14</v>
      </c>
      <c r="F9" s="26" t="s">
        <v>16</v>
      </c>
      <c r="G9" s="31" t="s">
        <v>17</v>
      </c>
      <c r="H9" s="26" t="s">
        <v>15</v>
      </c>
      <c r="I9" s="31" t="s">
        <v>18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" customHeight="1" x14ac:dyDescent="0.25">
      <c r="A10" s="38">
        <v>1</v>
      </c>
      <c r="B10" s="39" t="s">
        <v>31</v>
      </c>
      <c r="C10" s="39" t="s">
        <v>32</v>
      </c>
      <c r="D10" s="40">
        <v>55817538.725000009</v>
      </c>
      <c r="E10" s="40">
        <v>0</v>
      </c>
      <c r="F10" s="40">
        <v>55817538.725000009</v>
      </c>
      <c r="G10" s="40">
        <v>496490591.67699999</v>
      </c>
      <c r="H10" s="41">
        <v>0.11242416202986785</v>
      </c>
      <c r="I10" s="40">
        <v>44684153.250929996</v>
      </c>
      <c r="J10" s="27"/>
    </row>
    <row r="11" spans="1:65" ht="11.1" customHeight="1" x14ac:dyDescent="0.25">
      <c r="A11" s="38">
        <v>2</v>
      </c>
      <c r="B11" s="39" t="s">
        <v>28</v>
      </c>
      <c r="C11" s="39" t="s">
        <v>29</v>
      </c>
      <c r="D11" s="40">
        <v>21130327.414999995</v>
      </c>
      <c r="E11" s="40">
        <v>0</v>
      </c>
      <c r="F11" s="40">
        <v>21130327.414999995</v>
      </c>
      <c r="G11" s="40">
        <v>113068873.95300001</v>
      </c>
      <c r="H11" s="41">
        <v>0.18688014372358003</v>
      </c>
      <c r="I11" s="40">
        <v>10176198.65577</v>
      </c>
      <c r="J11" s="27"/>
    </row>
    <row r="12" spans="1:65" ht="11.1" customHeight="1" x14ac:dyDescent="0.25">
      <c r="A12" s="38">
        <v>3</v>
      </c>
      <c r="B12" s="39" t="s">
        <v>30</v>
      </c>
      <c r="C12" s="39" t="s">
        <v>39</v>
      </c>
      <c r="D12" s="40">
        <v>4784027.2249999996</v>
      </c>
      <c r="E12" s="40">
        <v>0</v>
      </c>
      <c r="F12" s="40">
        <v>4784027.2249999996</v>
      </c>
      <c r="G12" s="40">
        <v>38488233.930000007</v>
      </c>
      <c r="H12" s="41">
        <v>0.12429843452159663</v>
      </c>
      <c r="I12" s="40">
        <v>3463941.0537000005</v>
      </c>
      <c r="J12" s="27"/>
    </row>
    <row r="13" spans="1:65" ht="11.1" customHeight="1" x14ac:dyDescent="0.25">
      <c r="A13" s="38">
        <v>4</v>
      </c>
      <c r="B13" s="39" t="s">
        <v>33</v>
      </c>
      <c r="C13" s="39" t="s">
        <v>34</v>
      </c>
      <c r="D13" s="40">
        <v>2227890.42</v>
      </c>
      <c r="E13" s="40">
        <v>0</v>
      </c>
      <c r="F13" s="40">
        <v>2227890.42</v>
      </c>
      <c r="G13" s="40">
        <v>21500988.369999994</v>
      </c>
      <c r="H13" s="41">
        <v>0.10361804683865333</v>
      </c>
      <c r="I13" s="40">
        <v>1935088.9532999992</v>
      </c>
      <c r="J13" s="27"/>
    </row>
    <row r="14" spans="1:65" s="17" customFormat="1" ht="11.1" customHeight="1" x14ac:dyDescent="0.25">
      <c r="A14" s="85" t="s">
        <v>40</v>
      </c>
      <c r="B14" s="85"/>
      <c r="C14" s="85"/>
      <c r="D14" s="28">
        <f>SUM(D10:D13)</f>
        <v>83959783.784999996</v>
      </c>
      <c r="E14" s="28">
        <f>SUM(E10:E13)</f>
        <v>0</v>
      </c>
      <c r="F14" s="28">
        <f>SUM(F10:F13)</f>
        <v>83959783.784999996</v>
      </c>
      <c r="G14" s="28">
        <f>SUM(G10:G13)</f>
        <v>669548687.92999995</v>
      </c>
      <c r="H14" s="28" t="s">
        <v>38</v>
      </c>
      <c r="I14" s="53">
        <f>SUM(I10:I13)</f>
        <v>60259381.913699999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25">
      <c r="A15" s="86" t="s">
        <v>41</v>
      </c>
      <c r="B15" s="86"/>
      <c r="C15" s="86"/>
    </row>
    <row r="16" spans="1:65" x14ac:dyDescent="0.25">
      <c r="A16" s="87" t="s">
        <v>27</v>
      </c>
      <c r="B16" s="87"/>
      <c r="C16" s="87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selection activeCell="A27" sqref="A27"/>
    </sheetView>
  </sheetViews>
  <sheetFormatPr baseColWidth="10" defaultColWidth="11.44140625" defaultRowHeight="12" x14ac:dyDescent="0.25"/>
  <cols>
    <col min="1" max="1" width="11.44140625" style="13"/>
    <col min="2" max="2" width="13.21875" style="13" customWidth="1"/>
    <col min="3" max="3" width="65.5546875" style="13" customWidth="1"/>
    <col min="4" max="4" width="18.21875" style="13" bestFit="1" customWidth="1"/>
    <col min="5" max="5" width="17.44140625" style="13" customWidth="1"/>
    <col min="6" max="6" width="15.5546875" style="13" bestFit="1" customWidth="1"/>
    <col min="7" max="7" width="16.77734375" style="13" bestFit="1" customWidth="1"/>
    <col min="8" max="8" width="11.77734375" style="13" bestFit="1" customWidth="1"/>
    <col min="9" max="9" width="13.21875" style="13" bestFit="1" customWidth="1"/>
    <col min="10" max="16384" width="11.44140625" style="13"/>
  </cols>
  <sheetData>
    <row r="1" spans="1:65" ht="15" customHeight="1" x14ac:dyDescent="0.3">
      <c r="C1" s="14" t="s">
        <v>4</v>
      </c>
    </row>
    <row r="2" spans="1:65" ht="15" customHeight="1" x14ac:dyDescent="0.25"/>
    <row r="3" spans="1:65" ht="15" customHeight="1" x14ac:dyDescent="0.3">
      <c r="D3" s="15"/>
      <c r="E3"/>
    </row>
    <row r="4" spans="1:65" ht="15" customHeight="1" x14ac:dyDescent="0.3">
      <c r="D4"/>
      <c r="E4"/>
    </row>
    <row r="5" spans="1:65" x14ac:dyDescent="0.25">
      <c r="A5" s="88" t="s">
        <v>5</v>
      </c>
      <c r="B5" s="88"/>
      <c r="C5" s="88"/>
    </row>
    <row r="6" spans="1:65" x14ac:dyDescent="0.25">
      <c r="A6" s="88" t="s">
        <v>45</v>
      </c>
      <c r="B6" s="88"/>
      <c r="C6" s="88"/>
    </row>
    <row r="7" spans="1:65" x14ac:dyDescent="0.25">
      <c r="A7" s="89" t="s">
        <v>6</v>
      </c>
      <c r="B7" s="89"/>
      <c r="C7" s="89"/>
    </row>
    <row r="8" spans="1:65" s="17" customFormat="1" ht="15" customHeight="1" x14ac:dyDescent="0.25">
      <c r="A8" s="90" t="s">
        <v>7</v>
      </c>
      <c r="B8" s="92" t="s">
        <v>8</v>
      </c>
      <c r="C8" s="92" t="s">
        <v>9</v>
      </c>
      <c r="D8" s="23" t="s">
        <v>10</v>
      </c>
      <c r="E8" s="16" t="s">
        <v>11</v>
      </c>
      <c r="F8" s="24" t="s">
        <v>12</v>
      </c>
      <c r="G8" s="16" t="s">
        <v>24</v>
      </c>
      <c r="H8" s="24" t="s">
        <v>25</v>
      </c>
      <c r="I8" s="16" t="s">
        <v>26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53.55" customHeight="1" x14ac:dyDescent="0.25">
      <c r="A9" s="91"/>
      <c r="B9" s="93"/>
      <c r="C9" s="93"/>
      <c r="D9" s="25" t="s">
        <v>13</v>
      </c>
      <c r="E9" s="32" t="s">
        <v>14</v>
      </c>
      <c r="F9" s="26" t="s">
        <v>16</v>
      </c>
      <c r="G9" s="33" t="s">
        <v>17</v>
      </c>
      <c r="H9" s="26" t="s">
        <v>15</v>
      </c>
      <c r="I9" s="33" t="s">
        <v>18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" customHeight="1" x14ac:dyDescent="0.25">
      <c r="A10" s="38">
        <v>1</v>
      </c>
      <c r="B10" s="39" t="s">
        <v>31</v>
      </c>
      <c r="C10" s="39" t="s">
        <v>32</v>
      </c>
      <c r="D10" s="40">
        <v>55867040.050000004</v>
      </c>
      <c r="E10" s="40">
        <v>0</v>
      </c>
      <c r="F10" s="40">
        <v>55867040.050000004</v>
      </c>
      <c r="G10" s="40">
        <v>499460587.99500006</v>
      </c>
      <c r="H10" s="41">
        <v>0.11185475169175765</v>
      </c>
      <c r="I10" s="40">
        <v>44951452.919550002</v>
      </c>
      <c r="J10" s="27"/>
    </row>
    <row r="11" spans="1:65" ht="11.1" customHeight="1" x14ac:dyDescent="0.25">
      <c r="A11" s="38">
        <v>2</v>
      </c>
      <c r="B11" s="39" t="s">
        <v>28</v>
      </c>
      <c r="C11" s="39" t="s">
        <v>29</v>
      </c>
      <c r="D11" s="40">
        <v>21283784.254999995</v>
      </c>
      <c r="E11" s="40">
        <v>0</v>
      </c>
      <c r="F11" s="40">
        <v>21283784.254999995</v>
      </c>
      <c r="G11" s="40">
        <v>114532674.02300002</v>
      </c>
      <c r="H11" s="41">
        <v>0.18583154926362644</v>
      </c>
      <c r="I11" s="40">
        <v>10307940.662070001</v>
      </c>
      <c r="J11" s="27"/>
    </row>
    <row r="12" spans="1:65" ht="11.1" customHeight="1" x14ac:dyDescent="0.25">
      <c r="A12" s="38">
        <v>3</v>
      </c>
      <c r="B12" s="39" t="s">
        <v>30</v>
      </c>
      <c r="C12" s="39" t="s">
        <v>39</v>
      </c>
      <c r="D12" s="40">
        <v>4809882.3149999995</v>
      </c>
      <c r="E12" s="40">
        <v>0</v>
      </c>
      <c r="F12" s="40">
        <v>4809882.3149999995</v>
      </c>
      <c r="G12" s="40">
        <v>39207781.609999999</v>
      </c>
      <c r="H12" s="41">
        <v>0.12267672685090739</v>
      </c>
      <c r="I12" s="40">
        <v>3528700.3448999999</v>
      </c>
      <c r="J12" s="27"/>
    </row>
    <row r="13" spans="1:65" ht="11.1" customHeight="1" x14ac:dyDescent="0.25">
      <c r="A13" s="38">
        <v>4</v>
      </c>
      <c r="B13" s="39" t="s">
        <v>33</v>
      </c>
      <c r="C13" s="39" t="s">
        <v>34</v>
      </c>
      <c r="D13" s="40">
        <v>2109151.6100000003</v>
      </c>
      <c r="E13" s="40">
        <v>0</v>
      </c>
      <c r="F13" s="40">
        <v>2109151.6100000003</v>
      </c>
      <c r="G13" s="40">
        <v>21585741.57</v>
      </c>
      <c r="H13" s="41">
        <v>9.7710407731894308E-2</v>
      </c>
      <c r="I13" s="40">
        <v>1942716.7412999999</v>
      </c>
      <c r="J13" s="27"/>
    </row>
    <row r="14" spans="1:65" s="17" customFormat="1" ht="11.1" customHeight="1" x14ac:dyDescent="0.25">
      <c r="A14" s="85" t="s">
        <v>40</v>
      </c>
      <c r="B14" s="85"/>
      <c r="C14" s="85"/>
      <c r="D14" s="28">
        <f>SUM(D10:D13)</f>
        <v>84069858.230000004</v>
      </c>
      <c r="E14" s="28">
        <f>SUM(E10:E13)</f>
        <v>0</v>
      </c>
      <c r="F14" s="28">
        <f>SUM(F10:F13)</f>
        <v>84069858.230000004</v>
      </c>
      <c r="G14" s="28">
        <f>SUM(G10:G13)</f>
        <v>674786785.19800019</v>
      </c>
      <c r="H14" s="28" t="s">
        <v>38</v>
      </c>
      <c r="I14" s="53">
        <f>SUM(I10:I13)</f>
        <v>60730810.667819999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25">
      <c r="A15" s="86" t="s">
        <v>41</v>
      </c>
      <c r="B15" s="86"/>
      <c r="C15" s="86"/>
    </row>
    <row r="16" spans="1:65" x14ac:dyDescent="0.25">
      <c r="A16" s="87" t="s">
        <v>27</v>
      </c>
      <c r="B16" s="87"/>
      <c r="C16" s="87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selection activeCell="A25" sqref="A25"/>
    </sheetView>
  </sheetViews>
  <sheetFormatPr baseColWidth="10" defaultColWidth="11.44140625" defaultRowHeight="12" x14ac:dyDescent="0.25"/>
  <cols>
    <col min="1" max="1" width="11.44140625" style="13"/>
    <col min="2" max="2" width="13.21875" style="13" customWidth="1"/>
    <col min="3" max="3" width="65.5546875" style="13" customWidth="1"/>
    <col min="4" max="4" width="18.21875" style="13" bestFit="1" customWidth="1"/>
    <col min="5" max="5" width="17.44140625" style="13" customWidth="1"/>
    <col min="6" max="6" width="15.5546875" style="13" bestFit="1" customWidth="1"/>
    <col min="7" max="7" width="16.77734375" style="13" bestFit="1" customWidth="1"/>
    <col min="8" max="8" width="11.77734375" style="13" bestFit="1" customWidth="1"/>
    <col min="9" max="9" width="13.21875" style="13" bestFit="1" customWidth="1"/>
    <col min="10" max="16384" width="11.44140625" style="13"/>
  </cols>
  <sheetData>
    <row r="1" spans="1:65" ht="15" customHeight="1" x14ac:dyDescent="0.3">
      <c r="C1" s="14" t="s">
        <v>4</v>
      </c>
    </row>
    <row r="2" spans="1:65" ht="15" customHeight="1" x14ac:dyDescent="0.25"/>
    <row r="3" spans="1:65" ht="15" customHeight="1" x14ac:dyDescent="0.3">
      <c r="D3" s="15"/>
      <c r="E3"/>
    </row>
    <row r="4" spans="1:65" ht="15" customHeight="1" x14ac:dyDescent="0.3">
      <c r="D4"/>
      <c r="E4"/>
    </row>
    <row r="5" spans="1:65" x14ac:dyDescent="0.25">
      <c r="A5" s="88" t="s">
        <v>5</v>
      </c>
      <c r="B5" s="88"/>
      <c r="C5" s="88"/>
    </row>
    <row r="6" spans="1:65" x14ac:dyDescent="0.25">
      <c r="A6" s="88" t="s">
        <v>46</v>
      </c>
      <c r="B6" s="88"/>
      <c r="C6" s="88"/>
    </row>
    <row r="7" spans="1:65" x14ac:dyDescent="0.25">
      <c r="A7" s="89" t="s">
        <v>6</v>
      </c>
      <c r="B7" s="89"/>
      <c r="C7" s="89"/>
    </row>
    <row r="8" spans="1:65" s="17" customFormat="1" ht="15" customHeight="1" x14ac:dyDescent="0.25">
      <c r="A8" s="90" t="s">
        <v>7</v>
      </c>
      <c r="B8" s="92" t="s">
        <v>8</v>
      </c>
      <c r="C8" s="92" t="s">
        <v>9</v>
      </c>
      <c r="D8" s="23" t="s">
        <v>10</v>
      </c>
      <c r="E8" s="16" t="s">
        <v>11</v>
      </c>
      <c r="F8" s="24" t="s">
        <v>12</v>
      </c>
      <c r="G8" s="16" t="s">
        <v>24</v>
      </c>
      <c r="H8" s="24" t="s">
        <v>25</v>
      </c>
      <c r="I8" s="16" t="s">
        <v>26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53.55" customHeight="1" x14ac:dyDescent="0.25">
      <c r="A9" s="91"/>
      <c r="B9" s="93"/>
      <c r="C9" s="93"/>
      <c r="D9" s="25" t="s">
        <v>13</v>
      </c>
      <c r="E9" s="34" t="s">
        <v>14</v>
      </c>
      <c r="F9" s="26" t="s">
        <v>16</v>
      </c>
      <c r="G9" s="35" t="s">
        <v>17</v>
      </c>
      <c r="H9" s="26" t="s">
        <v>15</v>
      </c>
      <c r="I9" s="35" t="s">
        <v>18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" customHeight="1" x14ac:dyDescent="0.25">
      <c r="A10" s="38">
        <v>1</v>
      </c>
      <c r="B10" s="39" t="s">
        <v>31</v>
      </c>
      <c r="C10" s="39" t="s">
        <v>32</v>
      </c>
      <c r="D10" s="40">
        <v>55871881.369999997</v>
      </c>
      <c r="E10" s="40">
        <v>0</v>
      </c>
      <c r="F10" s="40">
        <v>55871881.369999997</v>
      </c>
      <c r="G10" s="40">
        <v>495214501.97500002</v>
      </c>
      <c r="H10" s="41">
        <v>0.11282359694066589</v>
      </c>
      <c r="I10" s="40">
        <v>44569305.177749999</v>
      </c>
      <c r="J10" s="27"/>
    </row>
    <row r="11" spans="1:65" ht="11.1" customHeight="1" x14ac:dyDescent="0.25">
      <c r="A11" s="38">
        <v>2</v>
      </c>
      <c r="B11" s="39" t="s">
        <v>28</v>
      </c>
      <c r="C11" s="39" t="s">
        <v>29</v>
      </c>
      <c r="D11" s="40">
        <v>21311612.945</v>
      </c>
      <c r="E11" s="40">
        <v>0</v>
      </c>
      <c r="F11" s="40">
        <v>21311612.945</v>
      </c>
      <c r="G11" s="40">
        <v>115442175.09300001</v>
      </c>
      <c r="H11" s="41">
        <v>0.1846085533976764</v>
      </c>
      <c r="I11" s="40">
        <v>10389795.758370001</v>
      </c>
      <c r="J11" s="27"/>
    </row>
    <row r="12" spans="1:65" ht="11.1" customHeight="1" x14ac:dyDescent="0.25">
      <c r="A12" s="38">
        <v>3</v>
      </c>
      <c r="B12" s="39" t="s">
        <v>30</v>
      </c>
      <c r="C12" s="39" t="s">
        <v>39</v>
      </c>
      <c r="D12" s="40">
        <v>4833967.2749999994</v>
      </c>
      <c r="E12" s="40">
        <v>0</v>
      </c>
      <c r="F12" s="40">
        <v>4833967.2749999994</v>
      </c>
      <c r="G12" s="40">
        <v>39483663.939999998</v>
      </c>
      <c r="H12" s="41">
        <v>0.12242955168359686</v>
      </c>
      <c r="I12" s="40">
        <v>3553529.7545999996</v>
      </c>
      <c r="J12" s="27"/>
    </row>
    <row r="13" spans="1:65" ht="11.1" customHeight="1" x14ac:dyDescent="0.25">
      <c r="A13" s="38">
        <v>4</v>
      </c>
      <c r="B13" s="39" t="s">
        <v>33</v>
      </c>
      <c r="C13" s="39" t="s">
        <v>34</v>
      </c>
      <c r="D13" s="40">
        <v>2073240.6900000002</v>
      </c>
      <c r="E13" s="40">
        <v>0</v>
      </c>
      <c r="F13" s="40">
        <v>2073240.6900000002</v>
      </c>
      <c r="G13" s="40">
        <v>21667994.994999997</v>
      </c>
      <c r="H13" s="41">
        <v>9.5682165815453218E-2</v>
      </c>
      <c r="I13" s="40">
        <v>1950119.5495499996</v>
      </c>
      <c r="J13" s="27"/>
    </row>
    <row r="14" spans="1:65" s="17" customFormat="1" ht="11.1" customHeight="1" x14ac:dyDescent="0.25">
      <c r="A14" s="85" t="s">
        <v>40</v>
      </c>
      <c r="B14" s="85"/>
      <c r="C14" s="85"/>
      <c r="D14" s="28">
        <f>SUM(D10:D13)</f>
        <v>84090702.280000001</v>
      </c>
      <c r="E14" s="28">
        <f>SUM(E10:E13)</f>
        <v>0</v>
      </c>
      <c r="F14" s="28">
        <f>SUM(F10:F13)</f>
        <v>84090702.280000001</v>
      </c>
      <c r="G14" s="28">
        <f>SUM(G10:G13)</f>
        <v>671808336.00300014</v>
      </c>
      <c r="H14" s="28" t="s">
        <v>38</v>
      </c>
      <c r="I14" s="53">
        <f>SUM(I10:I13)</f>
        <v>60462750.240270004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25">
      <c r="A15" s="86" t="s">
        <v>41</v>
      </c>
      <c r="B15" s="86"/>
      <c r="C15" s="86"/>
    </row>
    <row r="16" spans="1:65" x14ac:dyDescent="0.25">
      <c r="A16" s="87" t="s">
        <v>27</v>
      </c>
      <c r="B16" s="87"/>
      <c r="C16" s="87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selection activeCell="C39" sqref="C39"/>
    </sheetView>
  </sheetViews>
  <sheetFormatPr baseColWidth="10" defaultColWidth="11.44140625" defaultRowHeight="12" x14ac:dyDescent="0.25"/>
  <cols>
    <col min="1" max="1" width="11.44140625" style="13"/>
    <col min="2" max="2" width="13.21875" style="13" customWidth="1"/>
    <col min="3" max="3" width="65.5546875" style="13" customWidth="1"/>
    <col min="4" max="4" width="18.21875" style="13" bestFit="1" customWidth="1"/>
    <col min="5" max="5" width="17.44140625" style="13" customWidth="1"/>
    <col min="6" max="6" width="15.5546875" style="13" bestFit="1" customWidth="1"/>
    <col min="7" max="7" width="16.77734375" style="13" bestFit="1" customWidth="1"/>
    <col min="8" max="8" width="11.77734375" style="13" bestFit="1" customWidth="1"/>
    <col min="9" max="9" width="15.33203125" style="13" customWidth="1"/>
    <col min="10" max="16384" width="11.44140625" style="13"/>
  </cols>
  <sheetData>
    <row r="1" spans="1:65" ht="15" customHeight="1" x14ac:dyDescent="0.3">
      <c r="C1" s="14" t="s">
        <v>4</v>
      </c>
    </row>
    <row r="2" spans="1:65" ht="15" customHeight="1" x14ac:dyDescent="0.25"/>
    <row r="3" spans="1:65" ht="15" customHeight="1" x14ac:dyDescent="0.3">
      <c r="D3" s="15"/>
      <c r="E3"/>
    </row>
    <row r="4" spans="1:65" ht="15" customHeight="1" x14ac:dyDescent="0.3">
      <c r="D4"/>
      <c r="E4"/>
    </row>
    <row r="5" spans="1:65" x14ac:dyDescent="0.25">
      <c r="A5" s="88" t="s">
        <v>5</v>
      </c>
      <c r="B5" s="88"/>
      <c r="C5" s="88"/>
    </row>
    <row r="6" spans="1:65" x14ac:dyDescent="0.25">
      <c r="A6" s="88" t="s">
        <v>48</v>
      </c>
      <c r="B6" s="88"/>
      <c r="C6" s="88"/>
    </row>
    <row r="7" spans="1:65" x14ac:dyDescent="0.25">
      <c r="A7" s="89" t="s">
        <v>6</v>
      </c>
      <c r="B7" s="89"/>
      <c r="C7" s="89"/>
    </row>
    <row r="8" spans="1:65" s="17" customFormat="1" ht="15" customHeight="1" x14ac:dyDescent="0.25">
      <c r="A8" s="90" t="s">
        <v>7</v>
      </c>
      <c r="B8" s="92" t="s">
        <v>8</v>
      </c>
      <c r="C8" s="92" t="s">
        <v>9</v>
      </c>
      <c r="D8" s="23" t="s">
        <v>10</v>
      </c>
      <c r="E8" s="16" t="s">
        <v>11</v>
      </c>
      <c r="F8" s="24" t="s">
        <v>12</v>
      </c>
      <c r="G8" s="16" t="s">
        <v>24</v>
      </c>
      <c r="H8" s="24" t="s">
        <v>25</v>
      </c>
      <c r="I8" s="16" t="s">
        <v>26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53.55" customHeight="1" x14ac:dyDescent="0.25">
      <c r="A9" s="91"/>
      <c r="B9" s="93"/>
      <c r="C9" s="93"/>
      <c r="D9" s="25" t="s">
        <v>13</v>
      </c>
      <c r="E9" s="36" t="s">
        <v>14</v>
      </c>
      <c r="F9" s="26" t="s">
        <v>16</v>
      </c>
      <c r="G9" s="36" t="s">
        <v>17</v>
      </c>
      <c r="H9" s="26" t="s">
        <v>15</v>
      </c>
      <c r="I9" s="36" t="s">
        <v>18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" customHeight="1" x14ac:dyDescent="0.25">
      <c r="A10" s="38">
        <v>1</v>
      </c>
      <c r="B10" s="39" t="s">
        <v>31</v>
      </c>
      <c r="C10" s="39" t="s">
        <v>32</v>
      </c>
      <c r="D10" s="40">
        <v>55923037.155000001</v>
      </c>
      <c r="E10" s="40">
        <v>0</v>
      </c>
      <c r="F10" s="40">
        <v>55923037.155000001</v>
      </c>
      <c r="G10" s="40">
        <v>494611512.88999993</v>
      </c>
      <c r="H10" s="41">
        <v>0.11306456824719548</v>
      </c>
      <c r="I10" s="40">
        <v>44515036.160099991</v>
      </c>
      <c r="J10" s="27"/>
    </row>
    <row r="11" spans="1:65" ht="11.1" customHeight="1" x14ac:dyDescent="0.25">
      <c r="A11" s="38">
        <v>2</v>
      </c>
      <c r="B11" s="39" t="s">
        <v>28</v>
      </c>
      <c r="C11" s="39" t="s">
        <v>29</v>
      </c>
      <c r="D11" s="40">
        <v>21339209.09</v>
      </c>
      <c r="E11" s="40">
        <v>0</v>
      </c>
      <c r="F11" s="40">
        <v>21339209.09</v>
      </c>
      <c r="G11" s="40">
        <v>115722016.09300001</v>
      </c>
      <c r="H11" s="41">
        <v>0.18440059904288864</v>
      </c>
      <c r="I11" s="40">
        <v>10414981.44837</v>
      </c>
      <c r="J11" s="27"/>
    </row>
    <row r="12" spans="1:65" ht="11.1" customHeight="1" x14ac:dyDescent="0.25">
      <c r="A12" s="38">
        <v>3</v>
      </c>
      <c r="B12" s="39" t="s">
        <v>30</v>
      </c>
      <c r="C12" s="39" t="s">
        <v>39</v>
      </c>
      <c r="D12" s="40">
        <v>4902384.8900000006</v>
      </c>
      <c r="E12" s="40">
        <v>0</v>
      </c>
      <c r="F12" s="40">
        <v>4902384.8900000006</v>
      </c>
      <c r="G12" s="40">
        <v>39826382.180000007</v>
      </c>
      <c r="H12" s="41">
        <v>0.12309390463444801</v>
      </c>
      <c r="I12" s="40">
        <v>3584374.3962000003</v>
      </c>
      <c r="J12" s="27"/>
    </row>
    <row r="13" spans="1:65" ht="11.1" customHeight="1" x14ac:dyDescent="0.25">
      <c r="A13" s="38">
        <v>4</v>
      </c>
      <c r="B13" s="39" t="s">
        <v>33</v>
      </c>
      <c r="C13" s="39" t="s">
        <v>34</v>
      </c>
      <c r="D13" s="40">
        <v>2175933.7600000002</v>
      </c>
      <c r="E13" s="40">
        <v>0</v>
      </c>
      <c r="F13" s="40">
        <v>2175933.7600000002</v>
      </c>
      <c r="G13" s="40">
        <v>21918346.699999999</v>
      </c>
      <c r="H13" s="41">
        <v>9.9274538804516685E-2</v>
      </c>
      <c r="I13" s="40">
        <v>1972651.2029999997</v>
      </c>
      <c r="J13" s="27"/>
    </row>
    <row r="14" spans="1:65" s="17" customFormat="1" ht="11.1" customHeight="1" x14ac:dyDescent="0.25">
      <c r="A14" s="94" t="s">
        <v>40</v>
      </c>
      <c r="B14" s="94"/>
      <c r="C14" s="94"/>
      <c r="D14" s="53">
        <f>SUM(D10:D13)</f>
        <v>84340564.895000011</v>
      </c>
      <c r="E14" s="53">
        <f t="shared" ref="E14:I14" si="0">SUM(E10:E13)</f>
        <v>0</v>
      </c>
      <c r="F14" s="53">
        <f t="shared" si="0"/>
        <v>84340564.895000011</v>
      </c>
      <c r="G14" s="53">
        <f t="shared" si="0"/>
        <v>672078257.86299992</v>
      </c>
      <c r="H14" s="28" t="s">
        <v>38</v>
      </c>
      <c r="I14" s="53">
        <f t="shared" si="0"/>
        <v>60487043.207669996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25">
      <c r="A15" s="86" t="s">
        <v>41</v>
      </c>
      <c r="B15" s="86"/>
      <c r="C15" s="86"/>
    </row>
    <row r="16" spans="1:65" x14ac:dyDescent="0.25">
      <c r="A16" s="87" t="s">
        <v>27</v>
      </c>
      <c r="B16" s="87"/>
      <c r="C16" s="87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selection activeCell="A22" sqref="A22"/>
    </sheetView>
  </sheetViews>
  <sheetFormatPr baseColWidth="10" defaultColWidth="11.44140625" defaultRowHeight="12" x14ac:dyDescent="0.25"/>
  <cols>
    <col min="1" max="1" width="11.44140625" style="13"/>
    <col min="2" max="2" width="13.21875" style="13" customWidth="1"/>
    <col min="3" max="3" width="65.5546875" style="13" customWidth="1"/>
    <col min="4" max="4" width="18.21875" style="13" bestFit="1" customWidth="1"/>
    <col min="5" max="5" width="17.44140625" style="13" customWidth="1"/>
    <col min="6" max="6" width="15.5546875" style="13" bestFit="1" customWidth="1"/>
    <col min="7" max="7" width="16.77734375" style="13" bestFit="1" customWidth="1"/>
    <col min="8" max="8" width="11.77734375" style="13" bestFit="1" customWidth="1"/>
    <col min="9" max="9" width="15.33203125" style="13" customWidth="1"/>
    <col min="10" max="16384" width="11.44140625" style="13"/>
  </cols>
  <sheetData>
    <row r="1" spans="1:65" ht="15" customHeight="1" x14ac:dyDescent="0.3">
      <c r="C1" s="14" t="s">
        <v>4</v>
      </c>
    </row>
    <row r="2" spans="1:65" ht="15" customHeight="1" x14ac:dyDescent="0.25"/>
    <row r="3" spans="1:65" ht="15" customHeight="1" x14ac:dyDescent="0.3">
      <c r="D3" s="15"/>
      <c r="E3"/>
    </row>
    <row r="4" spans="1:65" ht="15" customHeight="1" x14ac:dyDescent="0.3">
      <c r="D4"/>
      <c r="E4"/>
    </row>
    <row r="5" spans="1:65" x14ac:dyDescent="0.25">
      <c r="A5" s="88" t="s">
        <v>5</v>
      </c>
      <c r="B5" s="88"/>
      <c r="C5" s="88"/>
    </row>
    <row r="6" spans="1:65" x14ac:dyDescent="0.25">
      <c r="A6" s="88" t="s">
        <v>49</v>
      </c>
      <c r="B6" s="88"/>
      <c r="C6" s="88"/>
    </row>
    <row r="7" spans="1:65" x14ac:dyDescent="0.25">
      <c r="A7" s="89" t="s">
        <v>6</v>
      </c>
      <c r="B7" s="89"/>
      <c r="C7" s="89"/>
    </row>
    <row r="8" spans="1:65" s="17" customFormat="1" ht="15" customHeight="1" x14ac:dyDescent="0.25">
      <c r="A8" s="90" t="s">
        <v>7</v>
      </c>
      <c r="B8" s="92" t="s">
        <v>8</v>
      </c>
      <c r="C8" s="92" t="s">
        <v>9</v>
      </c>
      <c r="D8" s="23" t="s">
        <v>10</v>
      </c>
      <c r="E8" s="16" t="s">
        <v>11</v>
      </c>
      <c r="F8" s="24" t="s">
        <v>12</v>
      </c>
      <c r="G8" s="16" t="s">
        <v>24</v>
      </c>
      <c r="H8" s="24" t="s">
        <v>25</v>
      </c>
      <c r="I8" s="16" t="s">
        <v>26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53.55" customHeight="1" x14ac:dyDescent="0.25">
      <c r="A9" s="91"/>
      <c r="B9" s="93"/>
      <c r="C9" s="93"/>
      <c r="D9" s="25" t="s">
        <v>13</v>
      </c>
      <c r="E9" s="37" t="s">
        <v>14</v>
      </c>
      <c r="F9" s="26" t="s">
        <v>16</v>
      </c>
      <c r="G9" s="37" t="s">
        <v>17</v>
      </c>
      <c r="H9" s="26" t="s">
        <v>15</v>
      </c>
      <c r="I9" s="37" t="s">
        <v>18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" customHeight="1" x14ac:dyDescent="0.25">
      <c r="A10" s="38">
        <v>1</v>
      </c>
      <c r="B10" s="39" t="s">
        <v>31</v>
      </c>
      <c r="C10" s="39" t="s">
        <v>32</v>
      </c>
      <c r="D10" s="40">
        <v>55688817.765000001</v>
      </c>
      <c r="E10" s="40">
        <v>0</v>
      </c>
      <c r="F10" s="40">
        <v>55688817.765000001</v>
      </c>
      <c r="G10" s="40">
        <v>495590579.1450001</v>
      </c>
      <c r="H10" s="41">
        <v>0.11236859639478042</v>
      </c>
      <c r="I10" s="40">
        <v>44603152.123050004</v>
      </c>
      <c r="J10" s="27"/>
    </row>
    <row r="11" spans="1:65" ht="11.1" customHeight="1" x14ac:dyDescent="0.25">
      <c r="A11" s="38">
        <v>2</v>
      </c>
      <c r="B11" s="39" t="s">
        <v>28</v>
      </c>
      <c r="C11" s="39" t="s">
        <v>29</v>
      </c>
      <c r="D11" s="40">
        <v>21407194.774999999</v>
      </c>
      <c r="E11" s="40">
        <v>0</v>
      </c>
      <c r="F11" s="40">
        <v>21407194.774999999</v>
      </c>
      <c r="G11" s="40">
        <v>116244925.348</v>
      </c>
      <c r="H11" s="41">
        <v>0.18415595098808596</v>
      </c>
      <c r="I11" s="40">
        <v>10462043.28132</v>
      </c>
      <c r="J11" s="27"/>
    </row>
    <row r="12" spans="1:65" ht="11.1" customHeight="1" x14ac:dyDescent="0.25">
      <c r="A12" s="38">
        <v>3</v>
      </c>
      <c r="B12" s="39" t="s">
        <v>30</v>
      </c>
      <c r="C12" s="39" t="s">
        <v>39</v>
      </c>
      <c r="D12" s="40">
        <v>4928862.2500000009</v>
      </c>
      <c r="E12" s="40">
        <v>0</v>
      </c>
      <c r="F12" s="40">
        <v>4928862.2500000009</v>
      </c>
      <c r="G12" s="40">
        <v>40249738.365000002</v>
      </c>
      <c r="H12" s="41">
        <v>0.12245700096987452</v>
      </c>
      <c r="I12" s="40">
        <v>3622476.45285</v>
      </c>
      <c r="J12" s="27"/>
    </row>
    <row r="13" spans="1:65" ht="11.1" customHeight="1" x14ac:dyDescent="0.25">
      <c r="A13" s="38">
        <v>4</v>
      </c>
      <c r="B13" s="39" t="s">
        <v>33</v>
      </c>
      <c r="C13" s="39" t="s">
        <v>34</v>
      </c>
      <c r="D13" s="40">
        <v>2173911.7000000002</v>
      </c>
      <c r="E13" s="40">
        <v>0</v>
      </c>
      <c r="F13" s="40">
        <v>2173911.7000000002</v>
      </c>
      <c r="G13" s="40">
        <v>21870627.030000005</v>
      </c>
      <c r="H13" s="41">
        <v>9.9398691085447119E-2</v>
      </c>
      <c r="I13" s="40">
        <v>1968356.4327000005</v>
      </c>
      <c r="J13" s="27"/>
    </row>
    <row r="14" spans="1:65" s="17" customFormat="1" ht="11.1" customHeight="1" x14ac:dyDescent="0.25">
      <c r="A14" s="94" t="s">
        <v>40</v>
      </c>
      <c r="B14" s="94"/>
      <c r="C14" s="94"/>
      <c r="D14" s="53">
        <f>SUM(D10:D13)</f>
        <v>84198786.489999995</v>
      </c>
      <c r="E14" s="53">
        <f t="shared" ref="E14:I14" si="0">SUM(E10:E13)</f>
        <v>0</v>
      </c>
      <c r="F14" s="53">
        <f t="shared" si="0"/>
        <v>84198786.489999995</v>
      </c>
      <c r="G14" s="53">
        <f t="shared" si="0"/>
        <v>673955869.88800013</v>
      </c>
      <c r="H14" s="28" t="s">
        <v>38</v>
      </c>
      <c r="I14" s="53">
        <f t="shared" si="0"/>
        <v>60656028.289920002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25">
      <c r="A15" s="86" t="s">
        <v>41</v>
      </c>
      <c r="B15" s="86"/>
      <c r="C15" s="86"/>
    </row>
    <row r="16" spans="1:65" x14ac:dyDescent="0.25">
      <c r="A16" s="87" t="s">
        <v>27</v>
      </c>
      <c r="B16" s="87"/>
      <c r="C16" s="87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selection activeCell="A24" sqref="A24"/>
    </sheetView>
  </sheetViews>
  <sheetFormatPr baseColWidth="10" defaultColWidth="11.44140625" defaultRowHeight="12" x14ac:dyDescent="0.25"/>
  <cols>
    <col min="1" max="1" width="11.44140625" style="13"/>
    <col min="2" max="2" width="13.21875" style="13" customWidth="1"/>
    <col min="3" max="3" width="65.5546875" style="13" customWidth="1"/>
    <col min="4" max="4" width="18.21875" style="13" bestFit="1" customWidth="1"/>
    <col min="5" max="5" width="17.44140625" style="13" customWidth="1"/>
    <col min="6" max="6" width="15.5546875" style="13" bestFit="1" customWidth="1"/>
    <col min="7" max="7" width="16.77734375" style="13" bestFit="1" customWidth="1"/>
    <col min="8" max="8" width="11.77734375" style="13" bestFit="1" customWidth="1"/>
    <col min="9" max="9" width="15.33203125" style="13" customWidth="1"/>
    <col min="10" max="16384" width="11.44140625" style="13"/>
  </cols>
  <sheetData>
    <row r="1" spans="1:65" ht="15" customHeight="1" x14ac:dyDescent="0.3">
      <c r="C1" s="14" t="s">
        <v>4</v>
      </c>
    </row>
    <row r="2" spans="1:65" ht="15" customHeight="1" x14ac:dyDescent="0.25"/>
    <row r="3" spans="1:65" ht="15" customHeight="1" x14ac:dyDescent="0.3">
      <c r="D3" s="15"/>
      <c r="E3"/>
    </row>
    <row r="4" spans="1:65" ht="15" customHeight="1" x14ac:dyDescent="0.3">
      <c r="D4"/>
      <c r="E4"/>
    </row>
    <row r="5" spans="1:65" x14ac:dyDescent="0.25">
      <c r="A5" s="88" t="s">
        <v>5</v>
      </c>
      <c r="B5" s="88"/>
      <c r="C5" s="88"/>
    </row>
    <row r="6" spans="1:65" x14ac:dyDescent="0.25">
      <c r="A6" s="88" t="s">
        <v>51</v>
      </c>
      <c r="B6" s="88"/>
      <c r="C6" s="88"/>
    </row>
    <row r="7" spans="1:65" x14ac:dyDescent="0.25">
      <c r="A7" s="89" t="s">
        <v>6</v>
      </c>
      <c r="B7" s="89"/>
      <c r="C7" s="89"/>
    </row>
    <row r="8" spans="1:65" s="17" customFormat="1" ht="15" customHeight="1" x14ac:dyDescent="0.25">
      <c r="A8" s="90" t="s">
        <v>7</v>
      </c>
      <c r="B8" s="92" t="s">
        <v>8</v>
      </c>
      <c r="C8" s="92" t="s">
        <v>9</v>
      </c>
      <c r="D8" s="23" t="s">
        <v>10</v>
      </c>
      <c r="E8" s="16" t="s">
        <v>11</v>
      </c>
      <c r="F8" s="24" t="s">
        <v>12</v>
      </c>
      <c r="G8" s="16" t="s">
        <v>24</v>
      </c>
      <c r="H8" s="24" t="s">
        <v>25</v>
      </c>
      <c r="I8" s="16" t="s">
        <v>26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53.55" customHeight="1" x14ac:dyDescent="0.25">
      <c r="A9" s="91"/>
      <c r="B9" s="93"/>
      <c r="C9" s="93"/>
      <c r="D9" s="25" t="s">
        <v>13</v>
      </c>
      <c r="E9" s="43" t="s">
        <v>14</v>
      </c>
      <c r="F9" s="26" t="s">
        <v>16</v>
      </c>
      <c r="G9" s="43" t="s">
        <v>17</v>
      </c>
      <c r="H9" s="26" t="s">
        <v>15</v>
      </c>
      <c r="I9" s="43" t="s">
        <v>18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" customHeight="1" x14ac:dyDescent="0.25">
      <c r="A10" s="38">
        <v>1</v>
      </c>
      <c r="B10" s="39" t="s">
        <v>31</v>
      </c>
      <c r="C10" s="39" t="s">
        <v>32</v>
      </c>
      <c r="D10" s="40">
        <v>55753596.630000003</v>
      </c>
      <c r="E10" s="39">
        <v>0</v>
      </c>
      <c r="F10" s="39">
        <f>D10+E10</f>
        <v>55753596.630000003</v>
      </c>
      <c r="G10" s="40">
        <v>498377272.45499998</v>
      </c>
      <c r="H10" s="45">
        <v>0.11187026317504109</v>
      </c>
      <c r="I10" s="39">
        <v>44853954.520949997</v>
      </c>
      <c r="J10" s="27"/>
    </row>
    <row r="11" spans="1:65" ht="11.1" customHeight="1" x14ac:dyDescent="0.25">
      <c r="A11" s="38">
        <v>2</v>
      </c>
      <c r="B11" s="39" t="s">
        <v>28</v>
      </c>
      <c r="C11" s="39" t="s">
        <v>29</v>
      </c>
      <c r="D11" s="40">
        <v>21503977.395</v>
      </c>
      <c r="E11" s="39">
        <v>0</v>
      </c>
      <c r="F11" s="39">
        <f t="shared" ref="F11:F13" si="0">D11+E11</f>
        <v>21503977.395</v>
      </c>
      <c r="G11" s="40">
        <v>116602250.86800002</v>
      </c>
      <c r="H11" s="45">
        <v>0.18442163195754815</v>
      </c>
      <c r="I11" s="39">
        <v>10494202.578120001</v>
      </c>
      <c r="J11" s="27"/>
    </row>
    <row r="12" spans="1:65" ht="11.1" customHeight="1" x14ac:dyDescent="0.25">
      <c r="A12" s="38">
        <v>3</v>
      </c>
      <c r="B12" s="39" t="s">
        <v>30</v>
      </c>
      <c r="C12" s="39" t="s">
        <v>39</v>
      </c>
      <c r="D12" s="40">
        <v>4966469.5550000006</v>
      </c>
      <c r="E12" s="39">
        <v>0</v>
      </c>
      <c r="F12" s="39">
        <f t="shared" si="0"/>
        <v>4966469.5550000006</v>
      </c>
      <c r="G12" s="40">
        <v>40384080.244999997</v>
      </c>
      <c r="H12" s="45">
        <v>0.12298087575276412</v>
      </c>
      <c r="I12" s="39">
        <v>3634567.2220499995</v>
      </c>
      <c r="J12" s="27"/>
    </row>
    <row r="13" spans="1:65" ht="11.1" customHeight="1" x14ac:dyDescent="0.25">
      <c r="A13" s="38">
        <v>4</v>
      </c>
      <c r="B13" s="39" t="s">
        <v>33</v>
      </c>
      <c r="C13" s="39" t="s">
        <v>34</v>
      </c>
      <c r="D13" s="40">
        <v>1975020.75</v>
      </c>
      <c r="E13" s="39">
        <v>0</v>
      </c>
      <c r="F13" s="39">
        <f t="shared" si="0"/>
        <v>1975020.75</v>
      </c>
      <c r="G13" s="40">
        <v>22008290.860000003</v>
      </c>
      <c r="H13" s="45">
        <v>8.9739851338914906E-2</v>
      </c>
      <c r="I13" s="39">
        <v>1980746.1774000002</v>
      </c>
      <c r="J13" s="27"/>
    </row>
    <row r="14" spans="1:65" s="17" customFormat="1" ht="11.1" customHeight="1" x14ac:dyDescent="0.25">
      <c r="A14" s="94" t="s">
        <v>40</v>
      </c>
      <c r="B14" s="94"/>
      <c r="C14" s="94"/>
      <c r="D14" s="53">
        <f>SUM(D10:D13)</f>
        <v>84199064.330000013</v>
      </c>
      <c r="E14" s="53">
        <f t="shared" ref="E14:I14" si="1">SUM(E10:E13)</f>
        <v>0</v>
      </c>
      <c r="F14" s="53">
        <f t="shared" si="1"/>
        <v>84199064.330000013</v>
      </c>
      <c r="G14" s="53">
        <f t="shared" si="1"/>
        <v>677371894.42799997</v>
      </c>
      <c r="H14" s="54" t="s">
        <v>38</v>
      </c>
      <c r="I14" s="53">
        <f t="shared" si="1"/>
        <v>60963470.498519994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25">
      <c r="A15" s="86" t="s">
        <v>41</v>
      </c>
      <c r="B15" s="86"/>
      <c r="C15" s="86"/>
    </row>
    <row r="16" spans="1:65" x14ac:dyDescent="0.25">
      <c r="A16" s="87" t="s">
        <v>27</v>
      </c>
      <c r="B16" s="87"/>
      <c r="C16" s="87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selection activeCell="B27" sqref="B27"/>
    </sheetView>
  </sheetViews>
  <sheetFormatPr baseColWidth="10" defaultColWidth="11.44140625" defaultRowHeight="12" x14ac:dyDescent="0.25"/>
  <cols>
    <col min="1" max="1" width="11.44140625" style="13"/>
    <col min="2" max="2" width="13.21875" style="13" customWidth="1"/>
    <col min="3" max="3" width="65.5546875" style="13" customWidth="1"/>
    <col min="4" max="4" width="18.21875" style="13" bestFit="1" customWidth="1"/>
    <col min="5" max="5" width="17.44140625" style="13" customWidth="1"/>
    <col min="6" max="6" width="15.5546875" style="13" bestFit="1" customWidth="1"/>
    <col min="7" max="7" width="16.77734375" style="13" bestFit="1" customWidth="1"/>
    <col min="8" max="8" width="11.77734375" style="13" bestFit="1" customWidth="1"/>
    <col min="9" max="9" width="15.33203125" style="13" customWidth="1"/>
    <col min="10" max="16384" width="11.44140625" style="13"/>
  </cols>
  <sheetData>
    <row r="1" spans="1:65" ht="15" customHeight="1" x14ac:dyDescent="0.3">
      <c r="C1" s="14" t="s">
        <v>4</v>
      </c>
    </row>
    <row r="2" spans="1:65" ht="15" customHeight="1" x14ac:dyDescent="0.25"/>
    <row r="3" spans="1:65" ht="15" customHeight="1" x14ac:dyDescent="0.3">
      <c r="D3" s="15"/>
      <c r="E3"/>
    </row>
    <row r="4" spans="1:65" ht="15" customHeight="1" x14ac:dyDescent="0.3">
      <c r="D4"/>
      <c r="E4"/>
    </row>
    <row r="5" spans="1:65" x14ac:dyDescent="0.25">
      <c r="A5" s="88" t="s">
        <v>5</v>
      </c>
      <c r="B5" s="88"/>
      <c r="C5" s="88"/>
    </row>
    <row r="6" spans="1:65" x14ac:dyDescent="0.25">
      <c r="A6" s="88" t="s">
        <v>52</v>
      </c>
      <c r="B6" s="88"/>
      <c r="C6" s="88"/>
    </row>
    <row r="7" spans="1:65" x14ac:dyDescent="0.25">
      <c r="A7" s="89" t="s">
        <v>6</v>
      </c>
      <c r="B7" s="89"/>
      <c r="C7" s="89"/>
    </row>
    <row r="8" spans="1:65" s="17" customFormat="1" ht="15" customHeight="1" x14ac:dyDescent="0.25">
      <c r="A8" s="90" t="s">
        <v>7</v>
      </c>
      <c r="B8" s="92" t="s">
        <v>8</v>
      </c>
      <c r="C8" s="92" t="s">
        <v>9</v>
      </c>
      <c r="D8" s="23" t="s">
        <v>10</v>
      </c>
      <c r="E8" s="16" t="s">
        <v>11</v>
      </c>
      <c r="F8" s="24" t="s">
        <v>12</v>
      </c>
      <c r="G8" s="16" t="s">
        <v>24</v>
      </c>
      <c r="H8" s="24" t="s">
        <v>25</v>
      </c>
      <c r="I8" s="16" t="s">
        <v>26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</row>
    <row r="9" spans="1:65" s="18" customFormat="1" ht="53.55" customHeight="1" x14ac:dyDescent="0.25">
      <c r="A9" s="91"/>
      <c r="B9" s="93"/>
      <c r="C9" s="93"/>
      <c r="D9" s="25" t="s">
        <v>13</v>
      </c>
      <c r="E9" s="44" t="s">
        <v>14</v>
      </c>
      <c r="F9" s="26" t="s">
        <v>16</v>
      </c>
      <c r="G9" s="44" t="s">
        <v>17</v>
      </c>
      <c r="H9" s="26" t="s">
        <v>15</v>
      </c>
      <c r="I9" s="44" t="s">
        <v>18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</row>
    <row r="10" spans="1:65" ht="11.1" customHeight="1" x14ac:dyDescent="0.25">
      <c r="A10" s="38">
        <v>1</v>
      </c>
      <c r="B10" s="39" t="s">
        <v>31</v>
      </c>
      <c r="C10" s="39" t="s">
        <v>32</v>
      </c>
      <c r="D10" s="40">
        <v>55837355.644999996</v>
      </c>
      <c r="E10" s="39">
        <v>0</v>
      </c>
      <c r="F10" s="39">
        <v>55837355.644999996</v>
      </c>
      <c r="G10" s="40">
        <v>499740381.67000008</v>
      </c>
      <c r="H10" s="45">
        <v>0.11173272701798949</v>
      </c>
      <c r="I10" s="39">
        <v>44976634.350300007</v>
      </c>
      <c r="J10" s="27"/>
    </row>
    <row r="11" spans="1:65" ht="11.1" customHeight="1" x14ac:dyDescent="0.25">
      <c r="A11" s="38">
        <v>2</v>
      </c>
      <c r="B11" s="39" t="s">
        <v>28</v>
      </c>
      <c r="C11" s="39" t="s">
        <v>29</v>
      </c>
      <c r="D11" s="40">
        <v>21656697.274999999</v>
      </c>
      <c r="E11" s="39">
        <v>0</v>
      </c>
      <c r="F11" s="39">
        <v>21656697.274999999</v>
      </c>
      <c r="G11" s="40">
        <v>116790663.163</v>
      </c>
      <c r="H11" s="45">
        <v>0.18543175189248323</v>
      </c>
      <c r="I11" s="39">
        <v>10511159.684669999</v>
      </c>
      <c r="J11" s="27"/>
    </row>
    <row r="12" spans="1:65" ht="11.1" customHeight="1" x14ac:dyDescent="0.25">
      <c r="A12" s="38">
        <v>3</v>
      </c>
      <c r="B12" s="39" t="s">
        <v>30</v>
      </c>
      <c r="C12" s="39" t="s">
        <v>39</v>
      </c>
      <c r="D12" s="40">
        <v>5004347.1300000008</v>
      </c>
      <c r="E12" s="39">
        <v>0</v>
      </c>
      <c r="F12" s="39">
        <v>5004347.1300000008</v>
      </c>
      <c r="G12" s="40">
        <v>41107321.155000001</v>
      </c>
      <c r="H12" s="45">
        <v>0.12173858547314528</v>
      </c>
      <c r="I12" s="39">
        <v>3699658.9039500002</v>
      </c>
      <c r="J12" s="27"/>
    </row>
    <row r="13" spans="1:65" ht="11.1" customHeight="1" x14ac:dyDescent="0.25">
      <c r="A13" s="38">
        <v>4</v>
      </c>
      <c r="B13" s="39" t="s">
        <v>33</v>
      </c>
      <c r="C13" s="39" t="s">
        <v>34</v>
      </c>
      <c r="D13" s="40">
        <v>2126327.3900000006</v>
      </c>
      <c r="E13" s="39">
        <v>0</v>
      </c>
      <c r="F13" s="39">
        <v>2126327.3900000006</v>
      </c>
      <c r="G13" s="40">
        <v>22028953.359999996</v>
      </c>
      <c r="H13" s="45">
        <v>9.6524213168518919E-2</v>
      </c>
      <c r="I13" s="39">
        <v>1982605.8023999995</v>
      </c>
      <c r="J13" s="27"/>
    </row>
    <row r="14" spans="1:65" s="17" customFormat="1" ht="11.1" customHeight="1" x14ac:dyDescent="0.25">
      <c r="A14" s="94" t="s">
        <v>40</v>
      </c>
      <c r="B14" s="94"/>
      <c r="C14" s="94"/>
      <c r="D14" s="53">
        <f>SUM(D10:D13)</f>
        <v>84624727.439999983</v>
      </c>
      <c r="E14" s="53">
        <f t="shared" ref="E14:I14" si="0">SUM(E10:E13)</f>
        <v>0</v>
      </c>
      <c r="F14" s="53">
        <f t="shared" si="0"/>
        <v>84624727.439999983</v>
      </c>
      <c r="G14" s="53">
        <f t="shared" si="0"/>
        <v>679667319.34800005</v>
      </c>
      <c r="H14" s="54" t="s">
        <v>38</v>
      </c>
      <c r="I14" s="53">
        <f t="shared" si="0"/>
        <v>61170058.741320007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</row>
    <row r="15" spans="1:65" x14ac:dyDescent="0.25">
      <c r="A15" s="86" t="s">
        <v>41</v>
      </c>
      <c r="B15" s="86"/>
      <c r="C15" s="86"/>
    </row>
    <row r="16" spans="1:65" x14ac:dyDescent="0.25">
      <c r="A16" s="87" t="s">
        <v>27</v>
      </c>
      <c r="B16" s="87"/>
      <c r="C16" s="87"/>
      <c r="D16" s="19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ÍNDICE</vt:lpstr>
      <vt:lpstr>NOTA MEDOLÓGICA </vt:lpstr>
      <vt:lpstr>ENE_2019</vt:lpstr>
      <vt:lpstr>FEB_2019</vt:lpstr>
      <vt:lpstr>MAR_2019</vt:lpstr>
      <vt:lpstr>ABR_2019</vt:lpstr>
      <vt:lpstr>MAY_2019</vt:lpstr>
      <vt:lpstr>JUN_2019</vt:lpstr>
      <vt:lpstr>JUL_2019</vt:lpstr>
      <vt:lpstr>AGO_2019</vt:lpstr>
      <vt:lpstr>SEP_2019</vt:lpstr>
      <vt:lpstr>OCT_2019</vt:lpstr>
      <vt:lpstr>NOV_2019</vt:lpstr>
      <vt:lpstr>DIC_2019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Hidrovo Gina</dc:creator>
  <cp:lastModifiedBy>Garcia Sonia Karina</cp:lastModifiedBy>
  <dcterms:created xsi:type="dcterms:W3CDTF">2016-02-19T19:34:05Z</dcterms:created>
  <dcterms:modified xsi:type="dcterms:W3CDTF">2020-01-17T20:52:38Z</dcterms:modified>
</cp:coreProperties>
</file>